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_rels/.rels" ContentType="application/vnd.openxmlformats-package.relationship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9.xml" ContentType="application/vnd.openxmlformats-officedocument.spreadsheetml.worksheet+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_rels/sheet1.xml.rels" ContentType="application/vnd.openxmlformats-package.relationships+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styles.xml" ContentType="application/vnd.openxmlformats-officedocument.spreadsheetml.styles+xml"/>
  <Override PartName="/xl/workbook.xml" ContentType="application/vnd.openxmlformats-officedocument.spreadsheetml.sheet.main+xml"/>
  <Override PartName="/xl/media/image1.png" ContentType="image/png"/>
  <Override PartName="/xl/sharedStrings.xml" ContentType="application/vnd.openxmlformats-officedocument.spreadsheetml.sharedStrings+xml"/>
  <Override PartName="/xl/drawings/drawing1.xml" ContentType="application/vnd.openxmlformats-officedocument.drawing+xml"/>
  <Override PartName="/xl/drawings/_rels/drawing1.xml.rels" ContentType="application/vnd.openxmlformats-package.relationships+xml"/>
  <Override PartName="/xl/_rels/workbook.xml.rels" ContentType="application/vnd.openxmlformats-package.relationship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25"/>
  </bookViews>
  <sheets>
    <sheet name="Copertina" sheetId="1" state="visible" r:id="rId2"/>
    <sheet name="1-Impresa_1" sheetId="2" state="visible" r:id="rId3"/>
    <sheet name="2-Impresa_1" sheetId="3" state="visible" r:id="rId4"/>
    <sheet name="3-Impresa_1" sheetId="4" state="visible" r:id="rId5"/>
    <sheet name="4-Impresa_1" sheetId="5" state="visible" r:id="rId6"/>
    <sheet name="5-Impresa_1" sheetId="6" state="visible" r:id="rId7"/>
    <sheet name="Foglio5" sheetId="7" state="visible" r:id="rId8"/>
    <sheet name="Foglio1" sheetId="8" state="visible" r:id="rId9"/>
    <sheet name="Foglio3" sheetId="9" state="visible" r:id="rId10"/>
    <sheet name="Foglio4" sheetId="10" state="visible" r:id="rId11"/>
    <sheet name="1-Impresa_2" sheetId="11" state="visible" r:id="rId12"/>
    <sheet name="2-Impresa_2" sheetId="12" state="visible" r:id="rId13"/>
    <sheet name="3-Impresa_2" sheetId="13" state="visible" r:id="rId14"/>
    <sheet name="4-Impresa_2" sheetId="14" state="visible" r:id="rId15"/>
    <sheet name="5-Impresa_2" sheetId="15" state="visible" r:id="rId16"/>
    <sheet name="1-Impresa_3" sheetId="16" state="visible" r:id="rId17"/>
    <sheet name="2-Impresa_3" sheetId="17" state="visible" r:id="rId18"/>
    <sheet name="3-Impresa_3" sheetId="18" state="visible" r:id="rId19"/>
    <sheet name="4-Impresa_3" sheetId="19" state="visible" r:id="rId20"/>
    <sheet name="5-Impresa_3" sheetId="20" state="visible" r:id="rId21"/>
    <sheet name="1- OdR" sheetId="21" state="visible" r:id="rId22"/>
    <sheet name="2 - OdR" sheetId="22" state="visible" r:id="rId23"/>
    <sheet name="3 -OdR" sheetId="23" state="visible" r:id="rId24"/>
    <sheet name="WP1" sheetId="24" state="visible" r:id="rId25"/>
    <sheet name="WP2" sheetId="25" state="visible" r:id="rId26"/>
    <sheet name="Riep_1" sheetId="26" state="visible" r:id="rId27"/>
    <sheet name="Elenco" sheetId="27" state="hidden" r:id="rId28"/>
    <sheet name="Foglio2" sheetId="28" state="hidden" r:id="rId29"/>
  </sheets>
  <definedNames>
    <definedName function="false" hidden="false" localSheetId="20" name="_xlnm.Print_Area" vbProcedure="false">'1- OdR'!$B$2:$L$73</definedName>
    <definedName function="false" hidden="false" localSheetId="1" name="_xlnm.Print_Area" vbProcedure="false">'1-Impresa_1'!$B$3:$L$73</definedName>
    <definedName function="false" hidden="false" localSheetId="10" name="_xlnm.Print_Area" vbProcedure="false">'1-Impresa_2'!$B$2:$L$73</definedName>
    <definedName function="false" hidden="false" localSheetId="15" name="_xlnm.Print_Area" vbProcedure="false">'1-Impresa_3'!$B$2:$L$73</definedName>
    <definedName function="false" hidden="false" localSheetId="21" name="_xlnm.Print_Area" vbProcedure="false">'2 - OdR'!$B$2:$V$64</definedName>
    <definedName function="false" hidden="false" localSheetId="21" name="_xlnm.Print_Titles" vbProcedure="false">'2 - OdR'!$2:$5</definedName>
    <definedName function="false" hidden="false" localSheetId="2" name="_xlnm.Print_Area" vbProcedure="false">'2-Impresa_1'!$B$2:$V$64</definedName>
    <definedName function="false" hidden="false" localSheetId="2" name="_xlnm.Print_Titles" vbProcedure="false">'2-Impresa_1'!$2:$5</definedName>
    <definedName function="false" hidden="false" localSheetId="11" name="_xlnm.Print_Area" vbProcedure="false">'2-Impresa_2'!$B$2:$V$64</definedName>
    <definedName function="false" hidden="false" localSheetId="11" name="_xlnm.Print_Titles" vbProcedure="false">'2-Impresa_2'!$2:$5</definedName>
    <definedName function="false" hidden="false" localSheetId="16" name="_xlnm.Print_Area" vbProcedure="false">'2-Impresa_3'!$B$2:$V$64</definedName>
    <definedName function="false" hidden="false" localSheetId="16" name="_xlnm.Print_Titles" vbProcedure="false">'2-Impresa_3'!$2:$5</definedName>
    <definedName function="false" hidden="false" localSheetId="22" name="_xlnm.Print_Area" vbProcedure="false">'3 -OdR'!$B$2:$E$28</definedName>
    <definedName function="false" hidden="false" localSheetId="3" name="_xlnm.Print_Area" vbProcedure="false">'3-Impresa_1'!$B$2:$D$51</definedName>
    <definedName function="false" hidden="false" localSheetId="12" name="_xlnm.Print_Area" vbProcedure="false">'3-Impresa_2'!$B$2:$D$51</definedName>
    <definedName function="false" hidden="false" localSheetId="17" name="_xlnm.Print_Area" vbProcedure="false">'3-Impresa_3'!$B$2:$D$51</definedName>
    <definedName function="false" hidden="false" localSheetId="4" name="_xlnm.Print_Area" vbProcedure="false">'4-Impresa_1'!$B$3:$D$83</definedName>
    <definedName function="false" hidden="false" localSheetId="13" name="_xlnm.Print_Area" vbProcedure="false">'4-Impresa_2'!$B$3:$D$83</definedName>
    <definedName function="false" hidden="false" localSheetId="18" name="_xlnm.Print_Area" vbProcedure="false">'4-Impresa_3'!$B$3:$D$83</definedName>
    <definedName function="false" hidden="false" localSheetId="5" name="_xlnm.Print_Area" vbProcedure="false">'5-Impresa_1'!$B$2:$E$28</definedName>
    <definedName function="false" hidden="false" localSheetId="14" name="_xlnm.Print_Area" vbProcedure="false">'5-Impresa_2'!$B$2:$E$28</definedName>
    <definedName function="false" hidden="false" localSheetId="19" name="_xlnm.Print_Area" vbProcedure="false">'5-Impresa_3'!$B$2:$E$28</definedName>
    <definedName function="false" hidden="false" localSheetId="0" name="_xlnm.Print_Area" vbProcedure="false">Copertina!$A$3:$O$37</definedName>
    <definedName function="false" hidden="false" localSheetId="25" name="_xlnm.Print_Area" vbProcedure="false">Riep_1!$B$1:$P$32</definedName>
    <definedName function="false" hidden="false" localSheetId="23" name="_xlnm.Print_Area" vbProcedure="false">WP1!$B$3:$M$93</definedName>
    <definedName function="false" hidden="false" localSheetId="24" name="_xlnm.Print_Area" vbProcedure="false">WP2!$A$2:$P$13</definedName>
    <definedName function="false" hidden="false" localSheetId="24" name="_xlnm.Print_Titles" vbProcedure="false">WP2!$A:$A</definedName>
    <definedName function="false" hidden="false" name="UTILE_PERDITA_" vbProcedure="false">'4-Impresa_1'!$C$81</definedName>
    <definedName function="false" hidden="false" localSheetId="1" name="_ftn1" vbProcedure="false">'1-Impresa_1'!$B$76</definedName>
    <definedName function="false" hidden="false" localSheetId="1" name="_ftn2" vbProcedure="false">'1-Impresa_1'!$B$77</definedName>
    <definedName function="false" hidden="false" localSheetId="1" name="_ftnref1" vbProcedure="false">'1-Impresa_1'!$K$66</definedName>
    <definedName function="false" hidden="false" localSheetId="1" name="_ftnref2" vbProcedure="false">'1-impresa_1'!#ref!</definedName>
    <definedName function="false" hidden="false" localSheetId="2" name="_xlnm.Print_Titles" vbProcedure="false">'2-Impresa_1'!$2:$5</definedName>
    <definedName function="false" hidden="false" localSheetId="10" name="_ftn1" vbProcedure="false">'1-Impresa_2'!$B$76</definedName>
    <definedName function="false" hidden="false" localSheetId="10" name="_ftn2" vbProcedure="false">'1-Impresa_2'!$B$77</definedName>
    <definedName function="false" hidden="false" localSheetId="10" name="_ftnref1" vbProcedure="false">'1-Impresa_2'!$K$66</definedName>
    <definedName function="false" hidden="false" localSheetId="10" name="_ftnref2" vbProcedure="false">'1-impresa_2'!#ref!</definedName>
    <definedName function="false" hidden="false" localSheetId="11" name="_xlnm.Print_Titles" vbProcedure="false">'2-Impresa_2'!$2:$5</definedName>
    <definedName function="false" hidden="false" localSheetId="15" name="_ftn1" vbProcedure="false">'1-Impresa_3'!$B$76</definedName>
    <definedName function="false" hidden="false" localSheetId="15" name="_ftn2" vbProcedure="false">'1-Impresa_3'!$B$77</definedName>
    <definedName function="false" hidden="false" localSheetId="15" name="_ftnref1" vbProcedure="false">'1-Impresa_3'!$K$66</definedName>
    <definedName function="false" hidden="false" localSheetId="15" name="_ftnref2" vbProcedure="false">'1-impresa_3'!#ref!</definedName>
    <definedName function="false" hidden="false" localSheetId="16" name="_xlnm.Print_Titles" vbProcedure="false">'2-Impresa_3'!$2:$5</definedName>
    <definedName function="false" hidden="false" localSheetId="20" name="_ftn1" vbProcedure="false">'1- OdR'!$B$76</definedName>
    <definedName function="false" hidden="false" localSheetId="20" name="_ftn2" vbProcedure="false">'1- OdR'!$B$77</definedName>
    <definedName function="false" hidden="false" localSheetId="20" name="_ftnref1" vbProcedure="false">'1- OdR'!$K$66</definedName>
    <definedName function="false" hidden="false" localSheetId="20" name="_ftnref2" vbProcedure="false">'1- odr'!#ref!</definedName>
    <definedName function="false" hidden="false" localSheetId="21" name="_xlnm.Print_Titles" vbProcedure="false">'2 - OdR'!$2:$5</definedName>
    <definedName function="false" hidden="false" localSheetId="25" name="_ftn1" vbProcedure="false">Riep_1!$B$35</definedName>
    <definedName function="false" hidden="false" localSheetId="25" name="_ftn2" vbProcedure="false">Riep_1!$B$36</definedName>
    <definedName function="false" hidden="false" localSheetId="25" name="_ftnref1" vbProcedure="false">Riep_1!$H$26</definedName>
    <definedName function="false" hidden="false" localSheetId="25" name="_ftnref2" vbProcedure="false">riep_1!#ref!</definedName>
  </definedNames>
  <calcPr iterateCount="100" refMode="A1" iterate="false" iterateDelta="0.0001"/>
  <extLst>
    <ext xmlns:loext="http://schemas.libreoffice.org/" uri="{7626C862-2A13-11E5-B345-FEFF819CDC9F}">
      <loext:extCalcPr stringRefSyntax="ExcelA1"/>
    </ext>
  </extLst>
</workbook>
</file>

<file path=xl/sharedStrings.xml><?xml version="1.0" encoding="utf-8"?>
<sst xmlns="http://schemas.openxmlformats.org/spreadsheetml/2006/main" count="1148" uniqueCount="334">
  <si>
    <t xml:space="preserve">POR CALABRIA FESR-FSE 2014-2020</t>
  </si>
  <si>
    <t xml:space="preserve">ASSE I – PROMOZIONE DELLA RICERCA E DELL’INNOVAZIONE </t>
  </si>
  <si>
    <t xml:space="preserve">Obiettivo specifico 1.3 - Promozione di nuovi mercati per l’innovazione</t>
  </si>
  <si>
    <t xml:space="preserve">Azione 1.3.2 Sostegno alla generazione di soluzioni innovative a specifici problemi di rilevanza sociale</t>
  </si>
  <si>
    <t xml:space="preserve">anche attraverso l’utilizzo di ambienti di innovazione aperta come i Living Labs</t>
  </si>
  <si>
    <t xml:space="preserve">FORMULARIO</t>
  </si>
  <si>
    <t xml:space="preserve">SEZIONE B</t>
  </si>
  <si>
    <t xml:space="preserve">Disclaimer: Predisporre il formulario seguendo l'ordine dei fogli nella presente cartella di lavoro, avendo cura di alimentare le celle in bianco in funzione delle caratteristiche e dei contenuti dell'operazione proposta, nonché delle caratteristiche del richiedente e, eventualmente, dei soggetti aderenti nel caso di domanda di contributo in forma aggregata.</t>
  </si>
  <si>
    <t xml:space="preserve">1. Tipologia del progetto di investimento per il quale si richiede il contributo</t>
  </si>
  <si>
    <t xml:space="preserve">Nota 1: Selezionare una delle opzioni disponibili.</t>
  </si>
  <si>
    <t xml:space="preserve">Denominazione richiedente</t>
  </si>
  <si>
    <t xml:space="preserve">Base giuridica (Par. 1.2 comma 2 Avviso)</t>
  </si>
  <si>
    <t xml:space="preserve">Codice Tipologia Beneficiario</t>
  </si>
  <si>
    <t xml:space="preserve">Classe dimensionale di appartenenza e modalità di presentazione della domanda</t>
  </si>
  <si>
    <t xml:space="preserve">Controllo</t>
  </si>
  <si>
    <r>
      <rPr>
        <b val="true"/>
        <sz val="8"/>
        <color rgb="FF376092"/>
        <rFont val="Calibri"/>
        <family val="2"/>
        <charset val="1"/>
      </rPr>
      <t xml:space="preserve">Selezionare una opzione</t>
    </r>
    <r>
      <rPr>
        <b val="true"/>
        <vertAlign val="superscript"/>
        <sz val="8"/>
        <color rgb="FF376092"/>
        <rFont val="Calibri"/>
        <family val="2"/>
        <charset val="1"/>
      </rPr>
      <t xml:space="preserve">1</t>
    </r>
  </si>
  <si>
    <t xml:space="preserve">Art. 25 del Reg. 651/2014
Sviluppo Sperimentale</t>
  </si>
  <si>
    <t xml:space="preserve">2. Quadro di dettaglio delle spese</t>
  </si>
  <si>
    <t xml:space="preserve">Voci di spesa</t>
  </si>
  <si>
    <t xml:space="preserve">Descrizione</t>
  </si>
  <si>
    <t xml:space="preserve">Spese Ammissibili</t>
  </si>
  <si>
    <t xml:space="preserve">Spese non ammissibili
(es.: Spese ex Par. 3.4 comma 3 dell'Avviso)</t>
  </si>
  <si>
    <t xml:space="preserve">Totale</t>
  </si>
  <si>
    <t xml:space="preserve">Soglia
(voci di spesa e valori min/max investimento ammissibile)</t>
  </si>
  <si>
    <t xml:space="preserve">Check</t>
  </si>
  <si>
    <t xml:space="preserve">Importo totale</t>
  </si>
  <si>
    <t xml:space="preserve">Spese per il personale</t>
  </si>
  <si>
    <t xml:space="preserve">i. Personale dipendente o non dipendente addetto al coordinamento e gestione amministrativa del progetto (project management)</t>
  </si>
  <si>
    <t xml:space="preserve">Costo Standard (€)</t>
  </si>
  <si>
    <t xml:space="preserve">N° Ore</t>
  </si>
  <si>
    <t xml:space="preserve">ii. Personale dipendente o non dipendente con profilo tecnico (ricercatori, tecnici e altro personale ausiliario nella misura in cui sono impiegati nel progetto)</t>
  </si>
  <si>
    <t xml:space="preserve">Strumenti ed Attrezzature</t>
  </si>
  <si>
    <t xml:space="preserve">Ricerca Contrattuale</t>
  </si>
  <si>
    <t xml:space="preserve">Costi per la tutela della proprietà intellettuale</t>
  </si>
  <si>
    <t xml:space="preserve">Spese Generali</t>
  </si>
  <si>
    <t xml:space="preserve">Spese generali calcolate in misura forfettaria</t>
  </si>
  <si>
    <t xml:space="preserve">Altri costi di esercizio</t>
  </si>
  <si>
    <r>
      <rPr>
        <sz val="9"/>
        <color rgb="FFFFFFFF"/>
        <rFont val="Calibri"/>
        <family val="2"/>
        <charset val="1"/>
      </rPr>
      <t xml:space="preserve">Nota bene: compilare le celle in bianco di cui sopra. La mancata compilazione non consente la produzione del Formulario in maniera completa e funzionale alla presentazione della domanda: vanno quindi fornite, in relazione a ciascun importo, le informazioni sulla voce di spesa ed una sua breve descrizione.
In relazione alle </t>
    </r>
    <r>
      <rPr>
        <b val="true"/>
        <u val="single"/>
        <sz val="9"/>
        <color rgb="FFFFFFFF"/>
        <rFont val="Calibri"/>
        <family val="2"/>
        <charset val="1"/>
      </rPr>
      <t xml:space="preserve">Spese per il personale</t>
    </r>
    <r>
      <rPr>
        <sz val="9"/>
        <color rgb="FFFFFFFF"/>
        <rFont val="Calibri"/>
        <family val="2"/>
        <charset val="1"/>
      </rPr>
      <t xml:space="preserve">. queste ultime vanno </t>
    </r>
    <r>
      <rPr>
        <b val="true"/>
        <u val="single"/>
        <sz val="9"/>
        <color rgb="FFFFFFFF"/>
        <rFont val="Calibri"/>
        <family val="2"/>
        <charset val="1"/>
      </rPr>
      <t xml:space="preserve">descritte con riferimento ai profili impiegati</t>
    </r>
    <r>
      <rPr>
        <sz val="9"/>
        <color rgb="FFFFFFFF"/>
        <rFont val="Calibri"/>
        <family val="2"/>
        <charset val="1"/>
      </rPr>
      <t xml:space="preserve">: non è richiesta in questa sede la produzione dei dati identificativi delle risorse impiegate.
La soglia del 15% relativamente alle spese generali è determinata in relazione al totale delle spese per il personale.</t>
    </r>
  </si>
  <si>
    <t xml:space="preserve">3. Determinazione del contributo richiesto</t>
  </si>
  <si>
    <t xml:space="preserve">Norma applicabile</t>
  </si>
  <si>
    <t xml:space="preserve">Spese ammissibili</t>
  </si>
  <si>
    <t xml:space="preserve">Importo spesa ammissibile</t>
  </si>
  <si>
    <t xml:space="preserve">Intensità di aiuto applicabile</t>
  </si>
  <si>
    <t xml:space="preserve">Aiuto concedibile</t>
  </si>
  <si>
    <t xml:space="preserve">Codice</t>
  </si>
  <si>
    <t xml:space="preserve">(euro)</t>
  </si>
  <si>
    <t xml:space="preserve">Spese ammissibili - Impresa</t>
  </si>
  <si>
    <r>
      <rPr>
        <sz val="9"/>
        <color rgb="FFFFFFFF"/>
        <rFont val="Calibri"/>
        <family val="2"/>
        <charset val="1"/>
      </rPr>
      <t xml:space="preserve">Nota bene: Ove gli elementi forniti circa le spese ammissibili non fossero congrui con le disposizioni dell'Avviso oppure le indicazioni relativamente alla spesa prevista, fornite in tabella di cui al punto 2, non rispettano le condizioni previste dall'Avviso (in materia di soglie di investimento ammissibile e limiti all'incidenza di alcune voci di spesa) e, </t>
    </r>
    <r>
      <rPr>
        <b val="true"/>
        <u val="single"/>
        <sz val="9"/>
        <color rgb="FFFFFFFF"/>
        <rFont val="Calibri"/>
        <family val="2"/>
        <charset val="1"/>
      </rPr>
      <t xml:space="preserve">più in generale, ove i dati forniti nella presente sezione del Formulario (compresi, quindi, anche gli altri fogli della presente cartella excel) fossero incongrui o incompleti, il foglio di calcolo non procede alla determinazione dell'aiuto concedibile/contributo richiesto</t>
    </r>
    <r>
      <rPr>
        <sz val="9"/>
        <color rgb="FFFFFFFF"/>
        <rFont val="Calibri"/>
        <family val="2"/>
        <charset val="1"/>
      </rPr>
      <t xml:space="preserve">.</t>
    </r>
  </si>
  <si>
    <t xml:space="preserve">4. Articolazione temporale della Spesa Ammissibile</t>
  </si>
  <si>
    <t xml:space="preserve">Check coerenza articolazione temporale con punto 2) Quadro dettaglio spese:</t>
  </si>
  <si>
    <t xml:space="preserve">Mese 1</t>
  </si>
  <si>
    <t xml:space="preserve">Mese 2</t>
  </si>
  <si>
    <t xml:space="preserve">Mese 3</t>
  </si>
  <si>
    <t xml:space="preserve">Mese 4</t>
  </si>
  <si>
    <t xml:space="preserve">Mese 5</t>
  </si>
  <si>
    <t xml:space="preserve">Mese 6</t>
  </si>
  <si>
    <t xml:space="preserve">Mese 7</t>
  </si>
  <si>
    <t xml:space="preserve">Mese 8</t>
  </si>
  <si>
    <t xml:space="preserve">Mese 9</t>
  </si>
  <si>
    <t xml:space="preserve">Mese 10</t>
  </si>
  <si>
    <t xml:space="preserve">Mese 11</t>
  </si>
  <si>
    <t xml:space="preserve">Mese 12</t>
  </si>
  <si>
    <t xml:space="preserve">Mese 13</t>
  </si>
  <si>
    <t xml:space="preserve">Mese 14</t>
  </si>
  <si>
    <t xml:space="preserve">Mese 15</t>
  </si>
  <si>
    <t xml:space="preserve">Mese 16</t>
  </si>
  <si>
    <t xml:space="preserve">Mese 17</t>
  </si>
  <si>
    <t xml:space="preserve">Mese 18</t>
  </si>
  <si>
    <t xml:space="preserve">4bis. Articolazione temporale delle richieste di erogazione del contributo (importi in euro)</t>
  </si>
  <si>
    <t xml:space="preserve">Selezionare modalità prescelta erogazione contributo</t>
  </si>
  <si>
    <t xml:space="preserve">2 - avanzamento lavori</t>
  </si>
  <si>
    <t xml:space="preserve">Avanzamento spesa - dato cumulato</t>
  </si>
  <si>
    <t xml:space="preserve">Avanzamento % spesa</t>
  </si>
  <si>
    <t xml:space="preserve">Importo contributo richiesto 1 - con anticipazione</t>
  </si>
  <si>
    <t xml:space="preserve">Importo contributo richiesto 2  - avanzamento lavori</t>
  </si>
  <si>
    <t xml:space="preserve">Importo contributo richiesto cumulato</t>
  </si>
  <si>
    <t xml:space="preserve">5. STATO PATRIMONIALE</t>
  </si>
  <si>
    <r>
      <rPr>
        <b val="true"/>
        <u val="single"/>
        <sz val="9"/>
        <color rgb="FFFFFFFF"/>
        <rFont val="Calibri"/>
        <family val="2"/>
        <charset val="1"/>
      </rPr>
      <t xml:space="preserve">AVVERTENZA</t>
    </r>
    <r>
      <rPr>
        <b val="true"/>
        <u val="single"/>
        <sz val="8"/>
        <color rgb="FFFFFFFF"/>
        <rFont val="Calibri"/>
        <family val="2"/>
        <charset val="1"/>
      </rPr>
      <t xml:space="preserve">: la presente sezione va compilata solamente dai soggetti obbligati alla predisposizione del Bilancio.</t>
    </r>
  </si>
  <si>
    <t xml:space="preserve">ATTENZIONE: Indicare al campo di fianco se si tratta di Soggetto obbligato alla predisposizione del bilancio. Ove fosse selezionata l'opzione "Si", riportare i dati richiesti.</t>
  </si>
  <si>
    <t xml:space="preserve">ATTIVO </t>
  </si>
  <si>
    <t xml:space="preserve">Penultimo esercizio</t>
  </si>
  <si>
    <t xml:space="preserve">Esercizio precedente</t>
  </si>
  <si>
    <t xml:space="preserve">(Importi in Euro)</t>
  </si>
  <si>
    <t xml:space="preserve">A) TOTALE DEI CREDITI VERSO SOCI PER VERSAMENTI ANCORA DOVUTI</t>
  </si>
  <si>
    <t xml:space="preserve">B) IMMOBILIZZAZIONI</t>
  </si>
  <si>
    <t xml:space="preserve">I - Immobilizzazioni immateriali:</t>
  </si>
  <si>
    <t xml:space="preserve">meno: fondi di ammortamento</t>
  </si>
  <si>
    <t xml:space="preserve">Totale immobilizzazioni immateriali</t>
  </si>
  <si>
    <t xml:space="preserve">II - Immobilizzazioni materiali:</t>
  </si>
  <si>
    <t xml:space="preserve">meno: fondi di svalutazione</t>
  </si>
  <si>
    <t xml:space="preserve">Totale immobilizzazioni materiali</t>
  </si>
  <si>
    <t xml:space="preserve">III - Immobilizzazioni finanziarie:</t>
  </si>
  <si>
    <t xml:space="preserve">B) TOTALE DELLE IMMOBILIZZAZIONI</t>
  </si>
  <si>
    <t xml:space="preserve">C) ATTIVO CIRCOLANTE</t>
  </si>
  <si>
    <t xml:space="preserve">I - Rimanenze:</t>
  </si>
  <si>
    <t xml:space="preserve">II - Crediti:</t>
  </si>
  <si>
    <t xml:space="preserve">1) esigibili entro l'esercizio successivo</t>
  </si>
  <si>
    <t xml:space="preserve">2) esigibili oltre l'esercizio successivo</t>
  </si>
  <si>
    <t xml:space="preserve">Totale crediti</t>
  </si>
  <si>
    <t xml:space="preserve">III -  Attività finanziarie:</t>
  </si>
  <si>
    <t xml:space="preserve">IV - Disponibilità liquide:</t>
  </si>
  <si>
    <t xml:space="preserve">C) TOTALE ATTIVO CIRCOLANTE</t>
  </si>
  <si>
    <t xml:space="preserve">D) RATEI E RISCONTI</t>
  </si>
  <si>
    <t xml:space="preserve">TOTALE ATTIVO</t>
  </si>
  <si>
    <t xml:space="preserve">PASSIVO </t>
  </si>
  <si>
    <t xml:space="preserve">A) PATRIMONIO NETTO</t>
  </si>
  <si>
    <t xml:space="preserve">I - Capitale sociale</t>
  </si>
  <si>
    <t xml:space="preserve">II - Riserva da sopraprezzo azioni</t>
  </si>
  <si>
    <t xml:space="preserve">III - Riserve di rivalutazione</t>
  </si>
  <si>
    <t xml:space="preserve"> IV . Riserva legale</t>
  </si>
  <si>
    <t xml:space="preserve">V - Riserva per azioni proprie in portafoglio</t>
  </si>
  <si>
    <t xml:space="preserve">VI - Riserve statutarie</t>
  </si>
  <si>
    <t xml:space="preserve"> VII - Altre riserve</t>
  </si>
  <si>
    <t xml:space="preserve">VIII - Utili (perdite) portati a nuovo</t>
  </si>
  <si>
    <t xml:space="preserve">IX - Utile (perdita) dell'esercizio</t>
  </si>
  <si>
    <t xml:space="preserve">A) TOTALE PATRIMONIO NETTO</t>
  </si>
  <si>
    <t xml:space="preserve">B) TOTALE FONDI PER RISCHI ED ONERI</t>
  </si>
  <si>
    <t xml:space="preserve">C) TRATTAMENTO DI FINE RAPPORTO</t>
  </si>
  <si>
    <t xml:space="preserve">D) DEBITI</t>
  </si>
  <si>
    <t xml:space="preserve">D) TOTALE DEBITI</t>
  </si>
  <si>
    <t xml:space="preserve">E) RATEI E RISCONTI</t>
  </si>
  <si>
    <t xml:space="preserve">TOTALE PASSIVO</t>
  </si>
  <si>
    <t xml:space="preserve">6. Conto Economico</t>
  </si>
  <si>
    <r>
      <rPr>
        <b val="true"/>
        <u val="single"/>
        <sz val="9"/>
        <color rgb="FFFFFFFF"/>
        <rFont val="Calibri"/>
        <family val="2"/>
        <charset val="1"/>
      </rPr>
      <t xml:space="preserve">AVVERTENZA</t>
    </r>
    <r>
      <rPr>
        <b val="true"/>
        <u val="single"/>
        <sz val="8"/>
        <color rgb="FFFFFFFF"/>
        <rFont val="Calibri"/>
        <family val="2"/>
        <charset val="1"/>
      </rPr>
      <t xml:space="preserve">: la presente sezione va compilata anche se il soggetto richiedente il contributo non è tenuto alla predisposizione del Bilancio.</t>
    </r>
  </si>
  <si>
    <t xml:space="preserve">A) VALORE DELLA PRODUZIONE:</t>
  </si>
  <si>
    <t xml:space="preserve">1) Ricavi vendite e prestazioni</t>
  </si>
  <si>
    <t xml:space="preserve">2) Variazione nelle rimanenze di prodotti in corso di lavorazione, semilavorati e finiti</t>
  </si>
  <si>
    <t xml:space="preserve">3) Variazioni lavori in corso su ordinazione</t>
  </si>
  <si>
    <t xml:space="preserve">4) Incrementi immobilizzazioni per lavori interni</t>
  </si>
  <si>
    <t xml:space="preserve">5) Altri ricavi e proventi:</t>
  </si>
  <si>
    <t xml:space="preserve">a) contributi in conto esercizio</t>
  </si>
  <si>
    <t xml:space="preserve">b) altri</t>
  </si>
  <si>
    <t xml:space="preserve">Totale altri ricavi e proventi</t>
  </si>
  <si>
    <t xml:space="preserve">A) TOTALE VALORE DELLA PRODUZIONE</t>
  </si>
  <si>
    <t xml:space="preserve">B) COSTI DELLA PRODUZIONE:</t>
  </si>
  <si>
    <t xml:space="preserve">6) Per materie prime, sussidiarie, di consumo e di merci</t>
  </si>
  <si>
    <t xml:space="preserve">7) Per servizi</t>
  </si>
  <si>
    <t xml:space="preserve">8) Per godimento di beni di terzi</t>
  </si>
  <si>
    <t xml:space="preserve">9) Per il personale:</t>
  </si>
  <si>
    <t xml:space="preserve">a) salari e stipendi</t>
  </si>
  <si>
    <t xml:space="preserve">b) oneri sociali</t>
  </si>
  <si>
    <t xml:space="preserve">c) trattamento di fine rapporto</t>
  </si>
  <si>
    <t xml:space="preserve">d) trattamento di quiescenza e simili</t>
  </si>
  <si>
    <t xml:space="preserve">e) altri costi</t>
  </si>
  <si>
    <t xml:space="preserve">Totale costi per il personale</t>
  </si>
  <si>
    <t xml:space="preserve">10) Ammortamenti e svalutazioni:</t>
  </si>
  <si>
    <t xml:space="preserve">a) ammortamento delle immobilizzazioni immateriali</t>
  </si>
  <si>
    <t xml:space="preserve">b) ammortamento delle immobilizazioni materiali</t>
  </si>
  <si>
    <t xml:space="preserve">c) altre svalutazioni delle immobilizzazioni</t>
  </si>
  <si>
    <t xml:space="preserve">d) svalutazione dei crediti compresi nell'attivo  </t>
  </si>
  <si>
    <t xml:space="preserve">Totale ammortamenti e svalutazioni</t>
  </si>
  <si>
    <t xml:space="preserve">11) Variazione nelle rimanenze di materie prime, sussidiarie, di consumo e merci</t>
  </si>
  <si>
    <t xml:space="preserve">12) Accantonamenti per rischi</t>
  </si>
  <si>
    <t xml:space="preserve">13) Altri accantonamenti</t>
  </si>
  <si>
    <t xml:space="preserve">14) Oneri diversi della gestione</t>
  </si>
  <si>
    <t xml:space="preserve">B) TOTALE COSTI DELLA PRODUZIONE</t>
  </si>
  <si>
    <t xml:space="preserve">Differenza tra valore e costi della produzione (A - B)</t>
  </si>
  <si>
    <t xml:space="preserve">C) PROVENTI ED ONERI FINANZIARI:</t>
  </si>
  <si>
    <t xml:space="preserve">15) Proventi da partecipazioni:</t>
  </si>
  <si>
    <t xml:space="preserve">a) in imprese controllate</t>
  </si>
  <si>
    <t xml:space="preserve">b) in imprese collegate</t>
  </si>
  <si>
    <t xml:space="preserve">c) in altre imprese</t>
  </si>
  <si>
    <t xml:space="preserve">Totale proventi da partecipazioni</t>
  </si>
  <si>
    <t xml:space="preserve">16) Altri proventi finanziari:</t>
  </si>
  <si>
    <t xml:space="preserve">a) da crediti iscritti nelle immobilizzazioni:</t>
  </si>
  <si>
    <t xml:space="preserve"> a1) da imprese controllate</t>
  </si>
  <si>
    <t xml:space="preserve"> a2) da imprese collegate</t>
  </si>
  <si>
    <t xml:space="preserve"> a3) da imprese controllanti</t>
  </si>
  <si>
    <t xml:space="preserve"> a4) da altre imprese</t>
  </si>
  <si>
    <t xml:space="preserve">b) da titoli iscritti nelle immobilizzazioni che non costituiscono partecipazioni</t>
  </si>
  <si>
    <t xml:space="preserve">c) da titoli iscritti nell'attivo circolante che non costituiscono partecipazioni</t>
  </si>
  <si>
    <t xml:space="preserve">d) proventi finanziari diversi dai precedenti:</t>
  </si>
  <si>
    <t xml:space="preserve">d1) da imprese controllate</t>
  </si>
  <si>
    <t xml:space="preserve">d2) da imprese collegate</t>
  </si>
  <si>
    <t xml:space="preserve">d3) da imprese controllanti</t>
  </si>
  <si>
    <t xml:space="preserve">d4) da altri</t>
  </si>
  <si>
    <t xml:space="preserve">Totale altri proventi finanziari</t>
  </si>
  <si>
    <t xml:space="preserve">17) Interessi ed altri oneri finanziari:</t>
  </si>
  <si>
    <t xml:space="preserve">a) verso imprese controllate</t>
  </si>
  <si>
    <t xml:space="preserve">b) verso imprese collegate</t>
  </si>
  <si>
    <t xml:space="preserve">c) verso imprese controllanti</t>
  </si>
  <si>
    <t xml:space="preserve">d) verso altri</t>
  </si>
  <si>
    <t xml:space="preserve">Totale oneri finanziari</t>
  </si>
  <si>
    <t xml:space="preserve">C) DIFFERENZA TRA PROVENTI E ONERI FINANZIARI</t>
  </si>
  <si>
    <t xml:space="preserve">D) RETTIFICHE DI VALORE DI ATTIVITA' FINANZIARIE</t>
  </si>
  <si>
    <t xml:space="preserve">18) Rivalutazioni:</t>
  </si>
  <si>
    <t xml:space="preserve">a) di partecipazioni</t>
  </si>
  <si>
    <t xml:space="preserve">b) di immobilizzazioni finanziarie che non costituiscono partecipazioni</t>
  </si>
  <si>
    <t xml:space="preserve">c) di titoli iscritti all'attivo circolante che non costituiscono partecipazioni</t>
  </si>
  <si>
    <t xml:space="preserve">Totale rivalutazioni</t>
  </si>
  <si>
    <t xml:space="preserve">19) Svalutazioni:</t>
  </si>
  <si>
    <t xml:space="preserve">Totale svalutazioni</t>
  </si>
  <si>
    <t xml:space="preserve">D) TOTALE RETTIFICHE DI VALORE DI ATTIVITA' FINANZIARIE</t>
  </si>
  <si>
    <t xml:space="preserve">Risultato prima delle imposte</t>
  </si>
  <si>
    <t xml:space="preserve">20) Imposte sul reddito dell'esercizio</t>
  </si>
  <si>
    <t xml:space="preserve">21) Utile (perdita) dell'esercizio</t>
  </si>
  <si>
    <t xml:space="preserve">Dopo la predisposizione della tabella selezionare l'opzione "OK predisposto" nel campo a fianco</t>
  </si>
  <si>
    <r>
      <rPr>
        <b val="true"/>
        <sz val="12"/>
        <color rgb="FFFFFFFF"/>
        <rFont val="Calibri"/>
        <family val="2"/>
        <charset val="1"/>
      </rPr>
      <t xml:space="preserve">7. Piano di copertura degli investimenti</t>
    </r>
    <r>
      <rPr>
        <b val="true"/>
        <vertAlign val="superscript"/>
        <sz val="12"/>
        <color rgb="FFFFFFFF"/>
        <rFont val="Calibri"/>
        <family val="2"/>
        <charset val="1"/>
      </rPr>
      <t xml:space="preserve">1</t>
    </r>
  </si>
  <si>
    <t xml:space="preserve">FABBISOGNO</t>
  </si>
  <si>
    <t xml:space="preserve">Importi</t>
  </si>
  <si>
    <t xml:space="preserve">FONTI DI COPERTURA</t>
  </si>
  <si>
    <t xml:space="preserve">Investimenti ammissibili a contributo</t>
  </si>
  <si>
    <r>
      <rPr>
        <sz val="8"/>
        <color rgb="FF00000A"/>
        <rFont val="Calibri"/>
        <family val="2"/>
        <charset val="1"/>
      </rPr>
      <t xml:space="preserve">Capitale proprio</t>
    </r>
    <r>
      <rPr>
        <vertAlign val="superscript"/>
        <sz val="8"/>
        <color rgb="FF00000A"/>
        <rFont val="Calibri"/>
        <family val="2"/>
        <charset val="1"/>
      </rPr>
      <t xml:space="preserve">2</t>
    </r>
  </si>
  <si>
    <t xml:space="preserve">Spese non agevolabili</t>
  </si>
  <si>
    <t xml:space="preserve">Agevolazioni richieste per il programma</t>
  </si>
  <si>
    <r>
      <rPr>
        <sz val="8"/>
        <color rgb="FF00000A"/>
        <rFont val="Calibri"/>
        <family val="2"/>
        <charset val="1"/>
      </rPr>
      <t xml:space="preserve">IVA</t>
    </r>
    <r>
      <rPr>
        <vertAlign val="superscript"/>
        <sz val="8"/>
        <color rgb="FF00000A"/>
        <rFont val="Calibri"/>
        <family val="2"/>
        <charset val="1"/>
      </rPr>
      <t xml:space="preserve">2</t>
    </r>
  </si>
  <si>
    <t xml:space="preserve">Altri finanziamenti a m/l termine</t>
  </si>
  <si>
    <t xml:space="preserve">Altre disponibilità (specificare):</t>
  </si>
  <si>
    <t xml:space="preserve">..............................................................</t>
  </si>
  <si>
    <t xml:space="preserve">Totale fabbisogni</t>
  </si>
  <si>
    <t xml:space="preserve">Totale fonti</t>
  </si>
  <si>
    <t xml:space="preserve">Nota 1: Con riferimento alle fonti di copertura, allegare alla domanda eventuale documentazione utile a supporto delle informazioni fornite
Nota 2: Il dato va fornito obbligatoriamente</t>
  </si>
  <si>
    <t xml:space="preserve">Il sottoscritto _____________________________, nato a _______________ residente in _____________________________________________, C.F.__________________________________________________
consapevole delle responsabilità penali cui può andare incontro in caso di dichiarazioni mendaci, ai sensi e per gli effetti dell’art. 76 del D.P.R. 28 dicembre 2000, n. 445,
DICHIARA
 - che le informazioni riportate nel presente Formulario sono veritiere e, ove riferite a elementi previsionali, basate su stime ragionevoli;
 - che i valori esposti relativi alla spesa ammissibile, per la quale il contributo è richiesto, si basa su preventivi predisposti nella disponibilità dell'impresa richiedente.</t>
  </si>
  <si>
    <t xml:space="preserve">Nome e Cognome del Rappresentante Legale o del legale rapresentante del Soggetto Capofila</t>
  </si>
  <si>
    <r>
      <rPr>
        <sz val="8"/>
        <color rgb="FF000000"/>
        <rFont val="Calibri"/>
        <family val="2"/>
        <charset val="1"/>
      </rPr>
      <t xml:space="preserve">Firma digitale del legale rappresentante</t>
    </r>
    <r>
      <rPr>
        <vertAlign val="superscript"/>
        <sz val="8"/>
        <color rgb="FF000000"/>
        <rFont val="Calibri"/>
        <family val="2"/>
        <charset val="1"/>
      </rPr>
      <t xml:space="preserve">* </t>
    </r>
    <r>
      <rPr>
        <sz val="8"/>
        <color rgb="FF000000"/>
        <rFont val="Calibri"/>
        <family val="2"/>
        <charset val="1"/>
      </rPr>
      <t xml:space="preserve">o del legale rappresentante del Soggetto Capofila</t>
    </r>
  </si>
  <si>
    <t xml:space="preserve">(*) In alternativa il presente documento deve essere firmato digitalmente dal procuratore speciale del legale rappresentante dell’impresa e corredato dalla procura speciale o copia autentica della stessa munita delle necessarie dichiarazioni rese dal legale rappresentante e procuratore ai sensi del D.P.R. n. 445/2000.</t>
  </si>
  <si>
    <t xml:space="preserve">x</t>
  </si>
  <si>
    <t xml:space="preserve">XY</t>
  </si>
  <si>
    <t xml:space="preserve">1. Beneficiario OdR</t>
  </si>
  <si>
    <t xml:space="preserve">Denominazione del Soggetto richiedente il contributo</t>
  </si>
  <si>
    <t xml:space="preserve">Organismo di Ricerca</t>
  </si>
  <si>
    <t xml:space="preserve">Nota bene: compilare le celle in bianco di cui sopra. La mancata compilazione non consente la produzione del Formulario in maniera completa e funzionale alla presentazione della domanda</t>
  </si>
  <si>
    <t xml:space="preserve">Spese non ammissibili</t>
  </si>
  <si>
    <t xml:space="preserve">Contributo richiesto</t>
  </si>
  <si>
    <t xml:space="preserve">Articolazione per WP della spesa ammissibile</t>
  </si>
  <si>
    <t xml:space="preserve">Work Package</t>
  </si>
  <si>
    <t xml:space="preserve">Soggetti</t>
  </si>
  <si>
    <t xml:space="preserve">SPESE AMMISSIBILI</t>
  </si>
  <si>
    <t xml:space="preserve">Data Inizio</t>
  </si>
  <si>
    <t xml:space="preserve">Data fine</t>
  </si>
  <si>
    <t xml:space="preserve">Check Data Fase</t>
  </si>
  <si>
    <t xml:space="preserve">Strumenti e attrezzature</t>
  </si>
  <si>
    <t xml:space="preserve">Ricerca contrattuale</t>
  </si>
  <si>
    <t xml:space="preserve">Spese generali</t>
  </si>
  <si>
    <t xml:space="preserve">Euro</t>
  </si>
  <si>
    <t xml:space="preserve">WP1</t>
  </si>
  <si>
    <t xml:space="preserve">Totale Fase</t>
  </si>
  <si>
    <t xml:space="preserve">WP2</t>
  </si>
  <si>
    <t xml:space="preserve">WP3</t>
  </si>
  <si>
    <t xml:space="preserve">WP4</t>
  </si>
  <si>
    <t xml:space="preserve">WP5</t>
  </si>
  <si>
    <t xml:space="preserve">WP6</t>
  </si>
  <si>
    <t xml:space="preserve">WP7</t>
  </si>
  <si>
    <t xml:space="preserve">WP8</t>
  </si>
  <si>
    <t xml:space="preserve">WP9</t>
  </si>
  <si>
    <t xml:space="preserve">WP10</t>
  </si>
  <si>
    <t xml:space="preserve">WP11</t>
  </si>
  <si>
    <t xml:space="preserve">WP12</t>
  </si>
  <si>
    <t xml:space="preserve">WP13</t>
  </si>
  <si>
    <t xml:space="preserve">WP14</t>
  </si>
  <si>
    <t xml:space="preserve">WP15</t>
  </si>
  <si>
    <t xml:space="preserve">Totale Fasi</t>
  </si>
  <si>
    <t xml:space="preserve">Totale Progetto</t>
  </si>
  <si>
    <t xml:space="preserve">Articolazione per fase delle attività previste (descrizione dei contenuti)</t>
  </si>
  <si>
    <t xml:space="preserve">Denominazione Fase Attività</t>
  </si>
  <si>
    <t xml:space="preserve">Tipo attività</t>
  </si>
  <si>
    <r>
      <rPr>
        <sz val="8"/>
        <color rgb="FF000000"/>
        <rFont val="Calibri"/>
        <family val="2"/>
        <charset val="1"/>
      </rPr>
      <t xml:space="preserve">Soggetto Responsabile della Fase di Attività</t>
    </r>
    <r>
      <rPr>
        <vertAlign val="superscript"/>
        <sz val="8"/>
        <color rgb="FF000000"/>
        <rFont val="Calibri"/>
        <family val="2"/>
        <charset val="1"/>
      </rPr>
      <t xml:space="preserve">1</t>
    </r>
  </si>
  <si>
    <r>
      <rPr>
        <sz val="8"/>
        <color rgb="FF000000"/>
        <rFont val="Calibri"/>
        <family val="2"/>
        <charset val="1"/>
      </rPr>
      <t xml:space="preserve">Altri soggetti impegnati nella fase di attività</t>
    </r>
    <r>
      <rPr>
        <vertAlign val="superscript"/>
        <sz val="8"/>
        <color rgb="FF000000"/>
        <rFont val="Calibri"/>
        <family val="2"/>
        <charset val="1"/>
      </rPr>
      <t xml:space="preserve">2</t>
    </r>
  </si>
  <si>
    <t xml:space="preserve">Ruoli e compiti di ciascuno dei soggetti partecipanti alla presente fase di attività del progetto</t>
  </si>
  <si>
    <t xml:space="preserve">Obiettivi</t>
  </si>
  <si>
    <t xml:space="preserve">Descrizione delle eventuali singole sotto attività di cui si compone la presente fase del progetto</t>
  </si>
  <si>
    <t xml:space="preserve">Tempistica di attuazione</t>
  </si>
  <si>
    <t xml:space="preserve">Da: gg/mm/aa                                A: gg/mm/aa  </t>
  </si>
  <si>
    <t xml:space="preserve">Risultati attesi e deliverables</t>
  </si>
  <si>
    <t xml:space="preserve">Nota 1:  Indicare, nel caso di progetto presentato in forma associata, quale tra i soggetti è specificamente individuato quale responsabile. Nel caso di progetto presentato in forma singola, indicare la denominazione del proponente.</t>
  </si>
  <si>
    <t xml:space="preserve">Nota 2: Sempre nel caso di progetto presentato in forma associata, indicare gli altri soggetti interessati da questa fase del progetto.</t>
  </si>
  <si>
    <t xml:space="preserve">Formulario
SEZIONE B RIEPILOGO</t>
  </si>
  <si>
    <t xml:space="preserve">A. Modalità di presentazione della domanda</t>
  </si>
  <si>
    <t xml:space="preserve">Selezionare una delle opzioni disponibili</t>
  </si>
  <si>
    <t xml:space="preserve">Beneficiario 1</t>
  </si>
  <si>
    <t xml:space="preserve">Beneficiario 2</t>
  </si>
  <si>
    <t xml:space="preserve">Beneficiario 3</t>
  </si>
  <si>
    <t xml:space="preserve">Beneficiario 4</t>
  </si>
  <si>
    <t xml:space="preserve">B. Quadro di RIEPILOGO di dettaglio delle spese</t>
  </si>
  <si>
    <t xml:space="preserve">Totale spese ammissibili</t>
  </si>
  <si>
    <t xml:space="preserve">Totale spese NON Ammissibili</t>
  </si>
  <si>
    <t xml:space="preserve">Totale Spese Ammissibili e Non Ammissibili</t>
  </si>
  <si>
    <t xml:space="preserve">Impresa 1</t>
  </si>
  <si>
    <t xml:space="preserve">Impresa 2</t>
  </si>
  <si>
    <t xml:space="preserve">Impresa 3</t>
  </si>
  <si>
    <t xml:space="preserve">OdR</t>
  </si>
  <si>
    <t xml:space="preserve">Ricercatori</t>
  </si>
  <si>
    <t xml:space="preserve">Tecnici</t>
  </si>
  <si>
    <t xml:space="preserve">C. Determinazione del contributo richiesto (RIEPILOGO)</t>
  </si>
  <si>
    <t xml:space="preserve">Importo spesa ammissibile (euro)</t>
  </si>
  <si>
    <t xml:space="preserve">Incidenza spesa Ammissibile</t>
  </si>
  <si>
    <t xml:space="preserve">Intensità di aiuto applicabile (%)</t>
  </si>
  <si>
    <t xml:space="preserve">Aiuto concedibile (euro)</t>
  </si>
  <si>
    <r>
      <rPr>
        <b val="true"/>
        <sz val="9"/>
        <color rgb="FF000000"/>
        <rFont val="Calibri"/>
        <family val="2"/>
        <charset val="1"/>
      </rPr>
      <t xml:space="preserve">Check Soglia spesa ammissibile
(</t>
    </r>
    <r>
      <rPr>
        <b val="true"/>
        <sz val="9"/>
        <color rgb="FF376092"/>
        <rFont val="Calibri"/>
        <family val="2"/>
        <charset val="1"/>
      </rPr>
      <t xml:space="preserve">par. 3.5 comma 4</t>
    </r>
    <r>
      <rPr>
        <b val="true"/>
        <sz val="9"/>
        <color rgb="FF000000"/>
        <rFont val="Calibri"/>
        <family val="2"/>
        <charset val="1"/>
      </rPr>
      <t xml:space="preserve">)</t>
    </r>
  </si>
  <si>
    <r>
      <rPr>
        <b val="true"/>
        <sz val="9"/>
        <color rgb="FF000000"/>
        <rFont val="Calibri"/>
        <family val="2"/>
        <charset val="1"/>
      </rPr>
      <t xml:space="preserve">Check Soglia spesa ammissibile
(</t>
    </r>
    <r>
      <rPr>
        <b val="true"/>
        <sz val="9"/>
        <color rgb="FF376092"/>
        <rFont val="Calibri"/>
        <family val="2"/>
        <charset val="1"/>
      </rPr>
      <t xml:space="preserve">par. 3.5 comma 3, lett. b., punto i.</t>
    </r>
    <r>
      <rPr>
        <b val="true"/>
        <sz val="9"/>
        <color rgb="FF000000"/>
        <rFont val="Calibri"/>
        <family val="2"/>
        <charset val="1"/>
      </rPr>
      <t xml:space="preserve">)</t>
    </r>
  </si>
  <si>
    <t xml:space="preserve">Check Composizione Associazione Imprese
(par. 3.5 comma 3, lett. b., punto i.)</t>
  </si>
  <si>
    <r>
      <rPr>
        <b val="true"/>
        <sz val="9"/>
        <color rgb="FF000000"/>
        <rFont val="Calibri"/>
        <family val="2"/>
        <charset val="1"/>
      </rPr>
      <t xml:space="preserve">Check Massimale contributo concedibile
(</t>
    </r>
    <r>
      <rPr>
        <b val="true"/>
        <sz val="9"/>
        <color rgb="FF376092"/>
        <rFont val="Calibri"/>
        <family val="2"/>
        <charset val="1"/>
      </rPr>
      <t xml:space="preserve">par. 3.5 comma 7</t>
    </r>
    <r>
      <rPr>
        <b val="true"/>
        <sz val="9"/>
        <color rgb="FF000000"/>
        <rFont val="Calibri"/>
        <family val="2"/>
        <charset val="1"/>
      </rPr>
      <t xml:space="preserve">)</t>
    </r>
  </si>
  <si>
    <t xml:space="preserve">Check compilazione foglio WP</t>
  </si>
  <si>
    <t xml:space="preserve">Punti % di riduzone contributo concedibile
(SELEZIONARE UNA DELLE OPZIONI DISPONIBILI)</t>
  </si>
  <si>
    <t xml:space="preserve">Aiuto richiesto (euro)</t>
  </si>
  <si>
    <t xml:space="preserve">Aiuto totale richiesto (euro)</t>
  </si>
  <si>
    <r>
      <rPr>
        <b val="true"/>
        <u val="single"/>
        <sz val="12"/>
        <color rgb="FFFFFFFF"/>
        <rFont val="Calibri"/>
        <family val="2"/>
        <charset val="1"/>
      </rPr>
      <t xml:space="preserve">Nota bene: Nel presente foglio della Sezione B del Formulario, vanno fornite le informazioni relative alle modalità di presentazione della domanda e quella relativa alla eventuale richiesta di una percentuale di contibuto inferiore al massimo consentito, compilando le pertinenti celle in bianco. 
</t>
    </r>
    <r>
      <rPr>
        <sz val="10"/>
        <color rgb="FFFFFFFF"/>
        <rFont val="Calibri"/>
        <family val="2"/>
        <charset val="1"/>
      </rPr>
      <t xml:space="preserve">Le rimanenti informazioni riportate alle</t>
    </r>
    <r>
      <rPr>
        <b val="true"/>
        <u val="single"/>
        <sz val="10"/>
        <color rgb="FFFFFFFF"/>
        <rFont val="Calibri"/>
        <family val="2"/>
        <charset val="1"/>
      </rPr>
      <t xml:space="preserve"> TABELLE A., B., C., D., </t>
    </r>
    <r>
      <rPr>
        <u val="single"/>
        <sz val="10"/>
        <color rgb="FFFFFFFF"/>
        <rFont val="Calibri"/>
        <family val="2"/>
        <charset val="1"/>
      </rPr>
      <t xml:space="preserve">DEL</t>
    </r>
    <r>
      <rPr>
        <b val="true"/>
        <u val="single"/>
        <sz val="10"/>
        <color rgb="FFFFFFFF"/>
        <rFont val="Calibri"/>
        <family val="2"/>
        <charset val="1"/>
      </rPr>
      <t xml:space="preserve">LA PRESENTE SEZIONE DEL FORMULARIO SONO PREDISPOSTE AUTOMATICAMENTE SULLA BASE DELLE INFORMAZIONI FORNITE AGLI ALTRI FOGLI DELLA PRESENTE SEZIONE DEL FORMULARIO</t>
    </r>
    <r>
      <rPr>
        <sz val="10"/>
        <color rgb="FFFFFFFF"/>
        <rFont val="Calibri"/>
        <family val="2"/>
        <charset val="1"/>
      </rPr>
      <t xml:space="preserve">. Ove gli elementi forniti, circa il contributo di ciascuna Impresa e/o dell'OdR alla realizzazione del progetto non fossero congrui con le disposizioni dell'Avviso e/o l'importo dell'aiuto concedibile superi la soglia di cui al par. 3.5 comma 4 dell'Avviso,  e, </t>
    </r>
    <r>
      <rPr>
        <b val="true"/>
        <u val="single"/>
        <sz val="10"/>
        <color rgb="FFFFFFFF"/>
        <rFont val="Calibri"/>
        <family val="2"/>
        <charset val="1"/>
      </rPr>
      <t xml:space="preserve">più in generale, ove i dati forniti con il presente Formulario (quanto agli altri fogli della presente cartella excel) fossero incongrui o incompleti, il foglio di calcolo non procede alla determinazione dell'aiuto concedibile/contributo richiesto</t>
    </r>
    <r>
      <rPr>
        <sz val="10"/>
        <color rgb="FFFFFFFF"/>
        <rFont val="Calibri"/>
        <family val="2"/>
        <charset val="1"/>
      </rPr>
      <t xml:space="preserve">.
</t>
    </r>
    <r>
      <rPr>
        <b val="true"/>
        <u val="single"/>
        <sz val="12"/>
        <color rgb="FFFFFFFF"/>
        <rFont val="Calibri"/>
        <family val="2"/>
        <charset val="1"/>
      </rPr>
      <t xml:space="preserve">Il presente foglio di calcolo non procede alla determinazione dell'aiuto concedibile/aiuto richiesto ove il campo di cui al punto A., relativo alla modalità di presentazione della domanda, e le informazioni circa l'eventuale riduzione del contributo richiesto, di cui al punto C,  non  sono correttamente predisposti.</t>
    </r>
  </si>
  <si>
    <t xml:space="preserve">Anticipazione contributo</t>
  </si>
  <si>
    <t xml:space="preserve">1° Acconto</t>
  </si>
  <si>
    <t xml:space="preserve">Saldo</t>
  </si>
  <si>
    <t xml:space="preserve">ATS</t>
  </si>
  <si>
    <t xml:space="preserve">Classe dimensionale e Modalità di presentazione della domanda</t>
  </si>
  <si>
    <t xml:space="preserve">Intensità aiuto</t>
  </si>
  <si>
    <t xml:space="preserve">Min.</t>
  </si>
  <si>
    <t xml:space="preserve">Soggetto obbligato alla predisposizione del bilancio</t>
  </si>
  <si>
    <t xml:space="preserve">Modalità erogazione contributo</t>
  </si>
  <si>
    <t xml:space="preserve">(valore %)</t>
  </si>
  <si>
    <t xml:space="preserve">(valore % contributo)</t>
  </si>
  <si>
    <t xml:space="preserve">Avanzamento della spesa[1]</t>
  </si>
  <si>
    <t xml:space="preserve">Avanzamento della spesa[2]</t>
  </si>
  <si>
    <t xml:space="preserve">Conto economico</t>
  </si>
  <si>
    <t xml:space="preserve">punti riduzone contributo concedibile</t>
  </si>
  <si>
    <t xml:space="preserve">si</t>
  </si>
  <si>
    <t xml:space="preserve">Piccola Impresa Singola</t>
  </si>
  <si>
    <t xml:space="preserve">Si</t>
  </si>
  <si>
    <t xml:space="preserve">1 - con anticipazione</t>
  </si>
  <si>
    <t xml:space="preserve">Ok predisposto</t>
  </si>
  <si>
    <t xml:space="preserve">no</t>
  </si>
  <si>
    <t xml:space="preserve">Piccola Impresa in associazione con altra/e impresa/e e/o OdR (Avviso Par. 3.5, comma 3, lett. b., punto i.)</t>
  </si>
  <si>
    <t xml:space="preserve">No</t>
  </si>
  <si>
    <t xml:space="preserve">Avanzamento della spesa</t>
  </si>
  <si>
    <t xml:space="preserve">Media Impresa Singola</t>
  </si>
  <si>
    <t xml:space="preserve">Media  Impresa in associazione con altra/e impresa/e e/o OdR (Avviso Par. 3.5, comma 3, lett. b., punto i.)</t>
  </si>
  <si>
    <t xml:space="preserve">Grande Impresa Singola</t>
  </si>
  <si>
    <t xml:space="preserve">Grande Impresa in associazione con altra/e impresa/e e/o OdR (Avviso Par. 3.5, comma 3, lett. b., punto i.)</t>
  </si>
  <si>
    <t xml:space="preserve">Piccola Impresa Singola (Avviso Par. 3.5, comma 3, lett. b., punto ii.)</t>
  </si>
  <si>
    <t xml:space="preserve">Media Impresa Singola (Avviso Par. 3.5, comma 3, lett. b., punto ii.)</t>
  </si>
  <si>
    <t xml:space="preserve">Grande Impresa Singola (Avviso Par. 3.5, comma 3, lett. b., punto ii.)</t>
  </si>
  <si>
    <t xml:space="preserve">Modalità di presentazione</t>
  </si>
  <si>
    <t xml:space="preserve">Impresa Singola</t>
  </si>
  <si>
    <t xml:space="preserve">Imprese Associate (Avviso Par. 3.5, comma 3, lett. b., punto i., primo trattino)</t>
  </si>
  <si>
    <t xml:space="preserve">Imprese Associate con OdR  (Avviso Par. 3.5, comma 3, lett. b., punto i.)</t>
  </si>
  <si>
    <t xml:space="preserve">Impresa Singola (Avviso Par. 3.5, comma 3, lett. b., punto ii.)</t>
  </si>
  <si>
    <t xml:space="preserve">Impresa associata con OdR (Avviso Par. 3.5, comma 3, lett. b., punto i., secondo trattino)</t>
  </si>
</sst>
</file>

<file path=xl/styles.xml><?xml version="1.0" encoding="utf-8"?>
<styleSheet xmlns="http://schemas.openxmlformats.org/spreadsheetml/2006/main">
  <numFmts count="9">
    <numFmt numFmtId="164" formatCode="General"/>
    <numFmt numFmtId="165" formatCode="#,##0_);\(#,##0\)"/>
    <numFmt numFmtId="166" formatCode="0%"/>
    <numFmt numFmtId="167" formatCode="#,##0.00;[RED]\-#,##0.00"/>
    <numFmt numFmtId="168" formatCode="0.0%"/>
    <numFmt numFmtId="169" formatCode="0.00%"/>
    <numFmt numFmtId="170" formatCode="#,##0.00_ ;[RED]\-#,##0.00\ "/>
    <numFmt numFmtId="171" formatCode="D/M/YYYY"/>
    <numFmt numFmtId="172" formatCode="DD/MM/YY;@"/>
  </numFmts>
  <fonts count="57">
    <font>
      <sz val="8"/>
      <color rgb="FF000000"/>
      <name val="Calibri"/>
      <family val="2"/>
      <charset val="1"/>
    </font>
    <font>
      <sz val="10"/>
      <name val="Arial"/>
      <family val="0"/>
    </font>
    <font>
      <sz val="10"/>
      <name val="Arial"/>
      <family val="0"/>
    </font>
    <font>
      <sz val="10"/>
      <name val="Arial"/>
      <family val="0"/>
    </font>
    <font>
      <sz val="10"/>
      <name val="Courier New"/>
      <family val="3"/>
      <charset val="1"/>
    </font>
    <font>
      <sz val="10"/>
      <name val="Times New Roman"/>
      <family val="1"/>
      <charset val="1"/>
    </font>
    <font>
      <sz val="14"/>
      <color rgb="FF000000"/>
      <name val="Calibri"/>
      <family val="2"/>
      <charset val="1"/>
    </font>
    <font>
      <b val="true"/>
      <sz val="14"/>
      <color rgb="FF000000"/>
      <name val="Calibri"/>
      <family val="2"/>
      <charset val="1"/>
    </font>
    <font>
      <b val="true"/>
      <i val="true"/>
      <sz val="8"/>
      <color rgb="FF376092"/>
      <name val="Calibri"/>
      <family val="2"/>
      <charset val="1"/>
    </font>
    <font>
      <b val="true"/>
      <sz val="14"/>
      <color rgb="FF376092"/>
      <name val="Calibri"/>
      <family val="2"/>
      <charset val="1"/>
    </font>
    <font>
      <b val="true"/>
      <sz val="12"/>
      <color rgb="FFFFFFFF"/>
      <name val="Calibri"/>
      <family val="2"/>
      <charset val="1"/>
    </font>
    <font>
      <b val="true"/>
      <sz val="8"/>
      <color rgb="FFFFFFFF"/>
      <name val="Calibri"/>
      <family val="2"/>
      <charset val="1"/>
    </font>
    <font>
      <b val="true"/>
      <sz val="8"/>
      <color rgb="FF000000"/>
      <name val="Calibri"/>
      <family val="2"/>
      <charset val="1"/>
    </font>
    <font>
      <b val="true"/>
      <i val="true"/>
      <sz val="8"/>
      <color rgb="FF000000"/>
      <name val="Calibri"/>
      <family val="2"/>
      <charset val="1"/>
    </font>
    <font>
      <b val="true"/>
      <sz val="8"/>
      <color rgb="FF376092"/>
      <name val="Calibri"/>
      <family val="2"/>
      <charset val="1"/>
    </font>
    <font>
      <b val="true"/>
      <vertAlign val="superscript"/>
      <sz val="8"/>
      <color rgb="FF376092"/>
      <name val="Calibri"/>
      <family val="2"/>
      <charset val="1"/>
    </font>
    <font>
      <i val="true"/>
      <sz val="8"/>
      <color rgb="FF000000"/>
      <name val="Calibri"/>
      <family val="2"/>
      <charset val="1"/>
    </font>
    <font>
      <sz val="9"/>
      <color rgb="FFFFFFFF"/>
      <name val="Calibri"/>
      <family val="2"/>
      <charset val="1"/>
    </font>
    <font>
      <b val="true"/>
      <sz val="10"/>
      <color rgb="FF000000"/>
      <name val="Calibri"/>
      <family val="2"/>
      <charset val="1"/>
    </font>
    <font>
      <b val="true"/>
      <sz val="7"/>
      <color rgb="FF000000"/>
      <name val="Calibri"/>
      <family val="2"/>
      <charset val="1"/>
    </font>
    <font>
      <b val="true"/>
      <sz val="9"/>
      <color rgb="FF000000"/>
      <name val="Calibri"/>
      <family val="2"/>
      <charset val="1"/>
    </font>
    <font>
      <b val="true"/>
      <u val="single"/>
      <sz val="9"/>
      <color rgb="FFFFFFFF"/>
      <name val="Calibri"/>
      <family val="2"/>
      <charset val="1"/>
    </font>
    <font>
      <b val="true"/>
      <i val="true"/>
      <sz val="9"/>
      <color rgb="FF000000"/>
      <name val="Calibri"/>
      <family val="2"/>
      <charset val="1"/>
    </font>
    <font>
      <sz val="9"/>
      <color rgb="FF000000"/>
      <name val="Calibri"/>
      <family val="2"/>
      <charset val="1"/>
    </font>
    <font>
      <i val="true"/>
      <sz val="9"/>
      <color rgb="FF000000"/>
      <name val="Calibri"/>
      <family val="2"/>
      <charset val="1"/>
    </font>
    <font>
      <sz val="8"/>
      <color rgb="FFFFFFFF"/>
      <name val="Calibri"/>
      <family val="2"/>
      <charset val="1"/>
    </font>
    <font>
      <sz val="12"/>
      <color rgb="FF000000"/>
      <name val="Calibri"/>
      <family val="2"/>
      <charset val="1"/>
    </font>
    <font>
      <b val="true"/>
      <sz val="9"/>
      <color rgb="FFC00000"/>
      <name val="Calibri"/>
      <family val="2"/>
      <charset val="1"/>
    </font>
    <font>
      <b val="true"/>
      <sz val="9"/>
      <color rgb="FF1F497D"/>
      <name val="Calibri"/>
      <family val="2"/>
      <charset val="1"/>
    </font>
    <font>
      <sz val="8"/>
      <name val="Calibri"/>
      <family val="2"/>
      <charset val="1"/>
    </font>
    <font>
      <b val="true"/>
      <sz val="8"/>
      <name val="Calibri"/>
      <family val="2"/>
      <charset val="1"/>
    </font>
    <font>
      <b val="true"/>
      <sz val="10"/>
      <color rgb="FFFFFFFF"/>
      <name val="Calibri"/>
      <family val="2"/>
      <charset val="1"/>
    </font>
    <font>
      <b val="true"/>
      <u val="single"/>
      <sz val="8"/>
      <color rgb="FFFFFFFF"/>
      <name val="Calibri"/>
      <family val="2"/>
      <charset val="1"/>
    </font>
    <font>
      <b val="true"/>
      <u val="single"/>
      <sz val="10"/>
      <color rgb="FF254061"/>
      <name val="Calibri"/>
      <family val="2"/>
      <charset val="1"/>
    </font>
    <font>
      <b val="true"/>
      <u val="single"/>
      <sz val="10"/>
      <color rgb="FFFFFFFF"/>
      <name val="Calibri"/>
      <family val="2"/>
      <charset val="1"/>
    </font>
    <font>
      <b val="true"/>
      <u val="single"/>
      <sz val="8"/>
      <name val="Calibri"/>
      <family val="2"/>
      <charset val="1"/>
    </font>
    <font>
      <sz val="7"/>
      <name val="Calibri"/>
      <family val="2"/>
      <charset val="1"/>
    </font>
    <font>
      <i val="true"/>
      <sz val="8"/>
      <name val="Calibri"/>
      <family val="2"/>
      <charset val="1"/>
    </font>
    <font>
      <b val="true"/>
      <i val="true"/>
      <sz val="8"/>
      <name val="Calibri"/>
      <family val="2"/>
      <charset val="1"/>
    </font>
    <font>
      <b val="true"/>
      <i val="true"/>
      <sz val="10"/>
      <name val="Calibri"/>
      <family val="2"/>
      <charset val="1"/>
    </font>
    <font>
      <b val="true"/>
      <sz val="10"/>
      <name val="Calibri"/>
      <family val="2"/>
      <charset val="1"/>
    </font>
    <font>
      <b val="true"/>
      <vertAlign val="superscript"/>
      <sz val="12"/>
      <color rgb="FFFFFFFF"/>
      <name val="Calibri"/>
      <family val="2"/>
      <charset val="1"/>
    </font>
    <font>
      <b val="true"/>
      <sz val="8"/>
      <color rgb="FF00000A"/>
      <name val="Calibri"/>
      <family val="2"/>
      <charset val="1"/>
    </font>
    <font>
      <sz val="8"/>
      <color rgb="FF00000A"/>
      <name val="Calibri"/>
      <family val="2"/>
      <charset val="1"/>
    </font>
    <font>
      <vertAlign val="superscript"/>
      <sz val="8"/>
      <color rgb="FF00000A"/>
      <name val="Calibri"/>
      <family val="2"/>
      <charset val="1"/>
    </font>
    <font>
      <i val="true"/>
      <sz val="8"/>
      <color rgb="FFFFFFFF"/>
      <name val="Calibri"/>
      <family val="2"/>
      <charset val="1"/>
    </font>
    <font>
      <vertAlign val="superscript"/>
      <sz val="8"/>
      <color rgb="FF000000"/>
      <name val="Calibri"/>
      <family val="2"/>
      <charset val="1"/>
    </font>
    <font>
      <b val="true"/>
      <u val="single"/>
      <sz val="14"/>
      <color rgb="FFFFFFFF"/>
      <name val="Calibri"/>
      <family val="2"/>
      <charset val="1"/>
    </font>
    <font>
      <sz val="8"/>
      <color rgb="FFF2F2F2"/>
      <name val="Calibri"/>
      <family val="2"/>
      <charset val="1"/>
    </font>
    <font>
      <b val="true"/>
      <sz val="9"/>
      <color rgb="FF376092"/>
      <name val="Calibri"/>
      <family val="2"/>
      <charset val="1"/>
    </font>
    <font>
      <b val="true"/>
      <sz val="12"/>
      <color rgb="FFF2F2F2"/>
      <name val="Calibri"/>
      <family val="2"/>
      <charset val="1"/>
    </font>
    <font>
      <b val="true"/>
      <u val="single"/>
      <sz val="12"/>
      <color rgb="FFFFFFFF"/>
      <name val="Calibri"/>
      <family val="2"/>
      <charset val="1"/>
    </font>
    <font>
      <sz val="10"/>
      <color rgb="FFFFFFFF"/>
      <name val="Calibri"/>
      <family val="2"/>
      <charset val="1"/>
    </font>
    <font>
      <u val="single"/>
      <sz val="10"/>
      <color rgb="FFFFFFFF"/>
      <name val="Calibri"/>
      <family val="2"/>
      <charset val="1"/>
    </font>
    <font>
      <b val="true"/>
      <sz val="9"/>
      <color rgb="FF00000A"/>
      <name val="Calibri"/>
      <family val="2"/>
      <charset val="1"/>
    </font>
    <font>
      <sz val="9"/>
      <color rgb="FF00000A"/>
      <name val="Calibri"/>
      <family val="2"/>
      <charset val="1"/>
    </font>
    <font>
      <u val="single"/>
      <sz val="8"/>
      <color rgb="FF0000FF"/>
      <name val="Calibri"/>
      <family val="2"/>
      <charset val="1"/>
    </font>
  </fonts>
  <fills count="11">
    <fill>
      <patternFill patternType="none"/>
    </fill>
    <fill>
      <patternFill patternType="gray125"/>
    </fill>
    <fill>
      <patternFill patternType="solid">
        <fgColor rgb="FFDCE6F2"/>
        <bgColor rgb="FFD9D9D9"/>
      </patternFill>
    </fill>
    <fill>
      <patternFill patternType="solid">
        <fgColor rgb="FF376092"/>
        <bgColor rgb="FF1F497D"/>
      </patternFill>
    </fill>
    <fill>
      <patternFill patternType="solid">
        <fgColor rgb="FFF2F2F2"/>
        <bgColor rgb="FFFFFFFF"/>
      </patternFill>
    </fill>
    <fill>
      <patternFill patternType="solid">
        <fgColor rgb="FFD9D9D9"/>
        <bgColor rgb="FFDCE6F2"/>
      </patternFill>
    </fill>
    <fill>
      <patternFill patternType="solid">
        <fgColor rgb="FF808080"/>
        <bgColor rgb="FF7F7F7F"/>
      </patternFill>
    </fill>
    <fill>
      <patternFill patternType="solid">
        <fgColor rgb="FFFFFF00"/>
        <bgColor rgb="FFFFFF00"/>
      </patternFill>
    </fill>
    <fill>
      <patternFill patternType="solid">
        <fgColor rgb="FF7F7F7F"/>
        <bgColor rgb="FF808080"/>
      </patternFill>
    </fill>
    <fill>
      <patternFill patternType="solid">
        <fgColor rgb="FFFFFFFF"/>
        <bgColor rgb="FFF2F2F2"/>
      </patternFill>
    </fill>
    <fill>
      <patternFill patternType="solid">
        <fgColor rgb="FFC6D9F1"/>
        <bgColor rgb="FFD9D9D9"/>
      </patternFill>
    </fill>
  </fills>
  <borders count="107">
    <border diagonalUp="false" diagonalDown="false">
      <left/>
      <right/>
      <top/>
      <bottom/>
      <diagonal/>
    </border>
    <border diagonalUp="false" diagonalDown="false">
      <left/>
      <right/>
      <top/>
      <bottom style="medium">
        <color rgb="FF595959"/>
      </bottom>
      <diagonal/>
    </border>
    <border diagonalUp="false" diagonalDown="false">
      <left style="medium">
        <color rgb="FF595959"/>
      </left>
      <right style="medium">
        <color rgb="FF595959"/>
      </right>
      <top style="medium">
        <color rgb="FF595959"/>
      </top>
      <bottom style="medium">
        <color rgb="FF595959"/>
      </bottom>
      <diagonal/>
    </border>
    <border diagonalUp="false" diagonalDown="false">
      <left style="medium">
        <color rgb="FF595959"/>
      </left>
      <right style="thin">
        <color rgb="FF595959"/>
      </right>
      <top style="medium">
        <color rgb="FF595959"/>
      </top>
      <bottom style="medium">
        <color rgb="FF595959"/>
      </bottom>
      <diagonal/>
    </border>
    <border diagonalUp="false" diagonalDown="false">
      <left style="thin">
        <color rgb="FF595959"/>
      </left>
      <right style="thin">
        <color rgb="FF595959"/>
      </right>
      <top style="medium">
        <color rgb="FF595959"/>
      </top>
      <bottom style="medium">
        <color rgb="FF595959"/>
      </bottom>
      <diagonal/>
    </border>
    <border diagonalUp="false" diagonalDown="false">
      <left style="thin">
        <color rgb="FF595959"/>
      </left>
      <right/>
      <top style="medium">
        <color rgb="FF595959"/>
      </top>
      <bottom style="medium">
        <color rgb="FF595959"/>
      </bottom>
      <diagonal/>
    </border>
    <border diagonalUp="false" diagonalDown="false">
      <left style="thin">
        <color rgb="FF595959"/>
      </left>
      <right/>
      <top/>
      <bottom/>
      <diagonal/>
    </border>
    <border diagonalUp="false" diagonalDown="false">
      <left/>
      <right style="thin">
        <color rgb="FF595959"/>
      </right>
      <top style="medium">
        <color rgb="FF595959"/>
      </top>
      <bottom style="medium">
        <color rgb="FF595959"/>
      </bottom>
      <diagonal/>
    </border>
    <border diagonalUp="false" diagonalDown="false">
      <left style="thin">
        <color rgb="FF595959"/>
      </left>
      <right style="medium">
        <color rgb="FF595959"/>
      </right>
      <top style="medium">
        <color rgb="FF595959"/>
      </top>
      <bottom style="medium">
        <color rgb="FF595959"/>
      </bottom>
      <diagonal/>
    </border>
    <border diagonalUp="false" diagonalDown="false">
      <left style="medium">
        <color rgb="FF595959"/>
      </left>
      <right style="thin">
        <color rgb="FF595959"/>
      </right>
      <top style="medium">
        <color rgb="FF595959"/>
      </top>
      <bottom style="thin">
        <color rgb="FF595959"/>
      </bottom>
      <diagonal/>
    </border>
    <border diagonalUp="false" diagonalDown="false">
      <left style="medium">
        <color rgb="FF595959"/>
      </left>
      <right/>
      <top style="medium">
        <color rgb="FF595959"/>
      </top>
      <bottom style="thin">
        <color rgb="FF595959"/>
      </bottom>
      <diagonal/>
    </border>
    <border diagonalUp="false" diagonalDown="false">
      <left/>
      <right/>
      <top style="medium">
        <color rgb="FF595959"/>
      </top>
      <bottom style="thin">
        <color rgb="FF595959"/>
      </bottom>
      <diagonal/>
    </border>
    <border diagonalUp="false" diagonalDown="false">
      <left/>
      <right style="medium">
        <color rgb="FF595959"/>
      </right>
      <top style="medium">
        <color rgb="FF595959"/>
      </top>
      <bottom style="thin">
        <color rgb="FF595959"/>
      </bottom>
      <diagonal/>
    </border>
    <border diagonalUp="false" diagonalDown="false">
      <left/>
      <right style="thin">
        <color rgb="FF595959"/>
      </right>
      <top style="medium">
        <color rgb="FF595959"/>
      </top>
      <bottom style="thin">
        <color rgb="FF595959"/>
      </bottom>
      <diagonal/>
    </border>
    <border diagonalUp="false" diagonalDown="false">
      <left style="thin">
        <color rgb="FF595959"/>
      </left>
      <right style="thin">
        <color rgb="FF595959"/>
      </right>
      <top style="medium">
        <color rgb="FF595959"/>
      </top>
      <bottom style="thin">
        <color rgb="FF595959"/>
      </bottom>
      <diagonal/>
    </border>
    <border diagonalUp="false" diagonalDown="false">
      <left style="thin">
        <color rgb="FF595959"/>
      </left>
      <right style="medium">
        <color rgb="FF595959"/>
      </right>
      <top style="medium">
        <color rgb="FF595959"/>
      </top>
      <bottom style="thin">
        <color rgb="FF595959"/>
      </bottom>
      <diagonal/>
    </border>
    <border diagonalUp="false" diagonalDown="false">
      <left style="medium">
        <color rgb="FF595959"/>
      </left>
      <right style="thin">
        <color rgb="FF595959"/>
      </right>
      <top style="thin">
        <color rgb="FF595959"/>
      </top>
      <bottom style="thin">
        <color rgb="FF595959"/>
      </bottom>
      <diagonal/>
    </border>
    <border diagonalUp="false" diagonalDown="false">
      <left style="thin">
        <color rgb="FF595959"/>
      </left>
      <right/>
      <top style="thin">
        <color rgb="FF595959"/>
      </top>
      <bottom style="thin">
        <color rgb="FF595959"/>
      </bottom>
      <diagonal/>
    </border>
    <border diagonalUp="false" diagonalDown="false">
      <left style="thin">
        <color rgb="FF595959"/>
      </left>
      <right style="medium">
        <color rgb="FF595959"/>
      </right>
      <top style="thin">
        <color rgb="FF595959"/>
      </top>
      <bottom style="thin">
        <color rgb="FF595959"/>
      </bottom>
      <diagonal/>
    </border>
    <border diagonalUp="false" diagonalDown="false">
      <left/>
      <right style="thin">
        <color rgb="FF595959"/>
      </right>
      <top style="thin">
        <color rgb="FF595959"/>
      </top>
      <bottom style="thin">
        <color rgb="FF595959"/>
      </bottom>
      <diagonal/>
    </border>
    <border diagonalUp="false" diagonalDown="false">
      <left style="thin">
        <color rgb="FF595959"/>
      </left>
      <right style="thin">
        <color rgb="FF595959"/>
      </right>
      <top style="thin">
        <color rgb="FF595959"/>
      </top>
      <bottom style="thin">
        <color rgb="FF595959"/>
      </bottom>
      <diagonal/>
    </border>
    <border diagonalUp="false" diagonalDown="false">
      <left style="medium">
        <color rgb="FF595959"/>
      </left>
      <right style="thin">
        <color rgb="FF595959"/>
      </right>
      <top style="thin">
        <color rgb="FF595959"/>
      </top>
      <bottom style="medium">
        <color rgb="FF595959"/>
      </bottom>
      <diagonal/>
    </border>
    <border diagonalUp="false" diagonalDown="false">
      <left style="thin">
        <color rgb="FF595959"/>
      </left>
      <right/>
      <top style="thin">
        <color rgb="FF595959"/>
      </top>
      <bottom style="medium">
        <color rgb="FF595959"/>
      </bottom>
      <diagonal/>
    </border>
    <border diagonalUp="false" diagonalDown="false">
      <left style="thin">
        <color rgb="FF595959"/>
      </left>
      <right style="medium">
        <color rgb="FF595959"/>
      </right>
      <top style="thin">
        <color rgb="FF595959"/>
      </top>
      <bottom style="medium">
        <color rgb="FF595959"/>
      </bottom>
      <diagonal/>
    </border>
    <border diagonalUp="false" diagonalDown="false">
      <left/>
      <right style="thin">
        <color rgb="FF595959"/>
      </right>
      <top style="thin">
        <color rgb="FF595959"/>
      </top>
      <bottom style="medium">
        <color rgb="FF595959"/>
      </bottom>
      <diagonal/>
    </border>
    <border diagonalUp="false" diagonalDown="false">
      <left style="thin">
        <color rgb="FF595959"/>
      </left>
      <right style="thin">
        <color rgb="FF595959"/>
      </right>
      <top style="thin">
        <color rgb="FF595959"/>
      </top>
      <bottom style="medium">
        <color rgb="FF595959"/>
      </bottom>
      <diagonal/>
    </border>
    <border diagonalUp="false" diagonalDown="false">
      <left style="medium">
        <color rgb="FF595959"/>
      </left>
      <right style="medium">
        <color rgb="FF595959"/>
      </right>
      <top style="thin">
        <color rgb="FF595959"/>
      </top>
      <bottom style="thin">
        <color rgb="FF595959"/>
      </bottom>
      <diagonal/>
    </border>
    <border diagonalUp="false" diagonalDown="false">
      <left style="medium">
        <color rgb="FF595959"/>
      </left>
      <right style="medium">
        <color rgb="FF595959"/>
      </right>
      <top style="thin">
        <color rgb="FF595959"/>
      </top>
      <bottom style="medium">
        <color rgb="FF595959"/>
      </bottom>
      <diagonal/>
    </border>
    <border diagonalUp="false" diagonalDown="false">
      <left style="thin">
        <color rgb="FF595959"/>
      </left>
      <right style="medium">
        <color rgb="FF595959"/>
      </right>
      <top style="thin">
        <color rgb="FF595959"/>
      </top>
      <bottom/>
      <diagonal/>
    </border>
    <border diagonalUp="false" diagonalDown="false">
      <left style="medium">
        <color rgb="FF595959"/>
      </left>
      <right style="medium">
        <color rgb="FF595959"/>
      </right>
      <top style="medium">
        <color rgb="FF595959"/>
      </top>
      <bottom style="thin">
        <color rgb="FF595959"/>
      </bottom>
      <diagonal/>
    </border>
    <border diagonalUp="false" diagonalDown="false">
      <left/>
      <right style="medium">
        <color rgb="FF595959"/>
      </right>
      <top style="medium">
        <color rgb="FF595959"/>
      </top>
      <bottom style="medium">
        <color rgb="FF595959"/>
      </bottom>
      <diagonal/>
    </border>
    <border diagonalUp="false" diagonalDown="false">
      <left style="medium">
        <color rgb="FF595959"/>
      </left>
      <right style="thin">
        <color rgb="FF595959"/>
      </right>
      <top style="thin">
        <color rgb="FF595959"/>
      </top>
      <bottom/>
      <diagonal/>
    </border>
    <border diagonalUp="false" diagonalDown="false">
      <left/>
      <right style="thin">
        <color rgb="FF595959"/>
      </right>
      <top style="thin">
        <color rgb="FF595959"/>
      </top>
      <bottom/>
      <diagonal/>
    </border>
    <border diagonalUp="false" diagonalDown="false">
      <left/>
      <right/>
      <top style="medium"/>
      <bottom/>
      <diagonal/>
    </border>
    <border diagonalUp="false" diagonalDown="false">
      <left/>
      <right/>
      <top/>
      <bottom style="medium"/>
      <diagonal/>
    </border>
    <border diagonalUp="false" diagonalDown="false">
      <left style="medium"/>
      <right style="thin"/>
      <top style="medium"/>
      <bottom style="medium"/>
      <diagonal/>
    </border>
    <border diagonalUp="false" diagonalDown="false">
      <left style="thin"/>
      <right style="thin"/>
      <top style="medium"/>
      <bottom style="thin"/>
      <diagonal/>
    </border>
    <border diagonalUp="false" diagonalDown="false">
      <left style="thin"/>
      <right style="thin"/>
      <top style="thin"/>
      <bottom style="medium"/>
      <diagonal/>
    </border>
    <border diagonalUp="false" diagonalDown="false">
      <left style="medium"/>
      <right style="thin"/>
      <top style="medium"/>
      <bottom style="thin"/>
      <diagonal/>
    </border>
    <border diagonalUp="false" diagonalDown="false">
      <left style="medium"/>
      <right style="thin"/>
      <top style="thin"/>
      <bottom style="thin"/>
      <diagonal/>
    </border>
    <border diagonalUp="false" diagonalDown="false">
      <left style="thin"/>
      <right style="thin"/>
      <top style="thin"/>
      <bottom style="thin"/>
      <diagonal/>
    </border>
    <border diagonalUp="false" diagonalDown="false">
      <left style="medium"/>
      <right style="thin"/>
      <top style="thin"/>
      <bottom style="medium"/>
      <diagonal/>
    </border>
    <border diagonalUp="false" diagonalDown="false">
      <left style="medium">
        <color rgb="FF7F7F7F"/>
      </left>
      <right style="medium">
        <color rgb="FF7F7F7F"/>
      </right>
      <top style="medium">
        <color rgb="FF7F7F7F"/>
      </top>
      <bottom style="medium">
        <color rgb="FF7F7F7F"/>
      </bottom>
      <diagonal/>
    </border>
    <border diagonalUp="false" diagonalDown="false">
      <left style="medium">
        <color rgb="FF7F7F7F"/>
      </left>
      <right style="medium">
        <color rgb="FF7F7F7F"/>
      </right>
      <top style="medium">
        <color rgb="FF7F7F7F"/>
      </top>
      <bottom style="thin">
        <color rgb="FF7F7F7F"/>
      </bottom>
      <diagonal/>
    </border>
    <border diagonalUp="false" diagonalDown="false">
      <left/>
      <right style="thin">
        <color rgb="FF7F7F7F"/>
      </right>
      <top/>
      <bottom style="thin">
        <color rgb="FF7F7F7F"/>
      </bottom>
      <diagonal/>
    </border>
    <border diagonalUp="false" diagonalDown="false">
      <left style="medium">
        <color rgb="FF7F7F7F"/>
      </left>
      <right style="medium">
        <color rgb="FF7F7F7F"/>
      </right>
      <top style="thin">
        <color rgb="FF7F7F7F"/>
      </top>
      <bottom style="thin">
        <color rgb="FF7F7F7F"/>
      </bottom>
      <diagonal/>
    </border>
    <border diagonalUp="false" diagonalDown="false">
      <left/>
      <right style="thin">
        <color rgb="FF7F7F7F"/>
      </right>
      <top style="thin">
        <color rgb="FF7F7F7F"/>
      </top>
      <bottom style="thin">
        <color rgb="FF7F7F7F"/>
      </bottom>
      <diagonal/>
    </border>
    <border diagonalUp="false" diagonalDown="false">
      <left style="medium">
        <color rgb="FF7F7F7F"/>
      </left>
      <right style="medium">
        <color rgb="FF7F7F7F"/>
      </right>
      <top style="thin">
        <color rgb="FF7F7F7F"/>
      </top>
      <bottom style="medium">
        <color rgb="FF7F7F7F"/>
      </bottom>
      <diagonal/>
    </border>
    <border diagonalUp="false" diagonalDown="false">
      <left/>
      <right style="thin">
        <color rgb="FF7F7F7F"/>
      </right>
      <top style="thin">
        <color rgb="FF7F7F7F"/>
      </top>
      <bottom style="medium">
        <color rgb="FF7F7F7F"/>
      </bottom>
      <diagonal/>
    </border>
    <border diagonalUp="false" diagonalDown="false">
      <left/>
      <right/>
      <top style="medium">
        <color rgb="FF7F7F7F"/>
      </top>
      <bottom/>
      <diagonal/>
    </border>
    <border diagonalUp="false" diagonalDown="false">
      <left/>
      <right/>
      <top/>
      <bottom style="medium">
        <color rgb="FF7F7F7F"/>
      </bottom>
      <diagonal/>
    </border>
    <border diagonalUp="false" diagonalDown="false">
      <left style="medium">
        <color rgb="FF7F7F7F"/>
      </left>
      <right style="thin">
        <color rgb="FF7F7F7F"/>
      </right>
      <top style="medium">
        <color rgb="FF7F7F7F"/>
      </top>
      <bottom style="medium">
        <color rgb="FF7F7F7F"/>
      </bottom>
      <diagonal/>
    </border>
    <border diagonalUp="false" diagonalDown="false">
      <left style="thin">
        <color rgb="FF7F7F7F"/>
      </left>
      <right style="thin">
        <color rgb="FF7F7F7F"/>
      </right>
      <top style="medium">
        <color rgb="FF7F7F7F"/>
      </top>
      <bottom style="thin">
        <color rgb="FF7F7F7F"/>
      </bottom>
      <diagonal/>
    </border>
    <border diagonalUp="false" diagonalDown="false">
      <left style="thin">
        <color rgb="FF7F7F7F"/>
      </left>
      <right style="thin">
        <color rgb="FF7F7F7F"/>
      </right>
      <top style="medium">
        <color rgb="FF7F7F7F"/>
      </top>
      <bottom style="medium">
        <color rgb="FF7F7F7F"/>
      </bottom>
      <diagonal/>
    </border>
    <border diagonalUp="false" diagonalDown="false">
      <left style="thin">
        <color rgb="FF7F7F7F"/>
      </left>
      <right style="medium">
        <color rgb="FF7F7F7F"/>
      </right>
      <top style="medium">
        <color rgb="FF7F7F7F"/>
      </top>
      <bottom style="thin">
        <color rgb="FF7F7F7F"/>
      </bottom>
      <diagonal/>
    </border>
    <border diagonalUp="false" diagonalDown="false">
      <left style="thin">
        <color rgb="FF7F7F7F"/>
      </left>
      <right style="thin">
        <color rgb="FF7F7F7F"/>
      </right>
      <top style="thin">
        <color rgb="FF7F7F7F"/>
      </top>
      <bottom style="medium">
        <color rgb="FF7F7F7F"/>
      </bottom>
      <diagonal/>
    </border>
    <border diagonalUp="false" diagonalDown="false">
      <left style="thin">
        <color rgb="FF7F7F7F"/>
      </left>
      <right style="medium">
        <color rgb="FF7F7F7F"/>
      </right>
      <top style="thin">
        <color rgb="FF7F7F7F"/>
      </top>
      <bottom style="medium">
        <color rgb="FF7F7F7F"/>
      </bottom>
      <diagonal/>
    </border>
    <border diagonalUp="false" diagonalDown="false">
      <left style="medium">
        <color rgb="FF7F7F7F"/>
      </left>
      <right style="thin">
        <color rgb="FF7F7F7F"/>
      </right>
      <top style="medium">
        <color rgb="FF7F7F7F"/>
      </top>
      <bottom style="thin">
        <color rgb="FF7F7F7F"/>
      </bottom>
      <diagonal/>
    </border>
    <border diagonalUp="false" diagonalDown="false">
      <left style="medium">
        <color rgb="FF7F7F7F"/>
      </left>
      <right style="thin">
        <color rgb="FF7F7F7F"/>
      </right>
      <top style="thin">
        <color rgb="FF7F7F7F"/>
      </top>
      <bottom style="thin">
        <color rgb="FF7F7F7F"/>
      </bottom>
      <diagonal/>
    </border>
    <border diagonalUp="false" diagonalDown="false">
      <left style="thin">
        <color rgb="FF7F7F7F"/>
      </left>
      <right style="medium">
        <color rgb="FF7F7F7F"/>
      </right>
      <top style="thin">
        <color rgb="FF7F7F7F"/>
      </top>
      <bottom style="thin">
        <color rgb="FF7F7F7F"/>
      </bottom>
      <diagonal/>
    </border>
    <border diagonalUp="false" diagonalDown="false">
      <left style="medium">
        <color rgb="FF7F7F7F"/>
      </left>
      <right style="thin">
        <color rgb="FF7F7F7F"/>
      </right>
      <top style="thin">
        <color rgb="FF7F7F7F"/>
      </top>
      <bottom/>
      <diagonal/>
    </border>
    <border diagonalUp="false" diagonalDown="false">
      <left style="thin">
        <color rgb="FF7F7F7F"/>
      </left>
      <right style="medium">
        <color rgb="FF7F7F7F"/>
      </right>
      <top style="thin">
        <color rgb="FF7F7F7F"/>
      </top>
      <bottom/>
      <diagonal/>
    </border>
    <border diagonalUp="false" diagonalDown="false">
      <left style="thin">
        <color rgb="FF7F7F7F"/>
      </left>
      <right style="medium">
        <color rgb="FF7F7F7F"/>
      </right>
      <top style="medium">
        <color rgb="FF7F7F7F"/>
      </top>
      <bottom style="medium">
        <color rgb="FF7F7F7F"/>
      </bottom>
      <diagonal/>
    </border>
    <border diagonalUp="false" diagonalDown="false">
      <left style="medium">
        <color rgb="FF7F7F7F"/>
      </left>
      <right style="medium">
        <color rgb="FF7F7F7F"/>
      </right>
      <top style="medium">
        <color rgb="FF7F7F7F"/>
      </top>
      <bottom/>
      <diagonal/>
    </border>
    <border diagonalUp="false" diagonalDown="false">
      <left style="medium">
        <color rgb="FF7F7F7F"/>
      </left>
      <right/>
      <top/>
      <bottom/>
      <diagonal/>
    </border>
    <border diagonalUp="false" diagonalDown="false">
      <left/>
      <right style="medium">
        <color rgb="FF7F7F7F"/>
      </right>
      <top/>
      <bottom/>
      <diagonal/>
    </border>
    <border diagonalUp="false" diagonalDown="false">
      <left style="medium">
        <color rgb="FF7F7F7F"/>
      </left>
      <right/>
      <top/>
      <bottom style="thin"/>
      <diagonal/>
    </border>
    <border diagonalUp="false" diagonalDown="false">
      <left style="medium">
        <color rgb="FF7F7F7F"/>
      </left>
      <right/>
      <top/>
      <bottom style="medium">
        <color rgb="FF7F7F7F"/>
      </bottom>
      <diagonal/>
    </border>
    <border diagonalUp="false" diagonalDown="false">
      <left/>
      <right style="medium">
        <color rgb="FF7F7F7F"/>
      </right>
      <top/>
      <bottom style="medium">
        <color rgb="FF7F7F7F"/>
      </bottom>
      <diagonal/>
    </border>
    <border diagonalUp="false" diagonalDown="false">
      <left style="medium">
        <color rgb="FF595959"/>
      </left>
      <right/>
      <top style="medium">
        <color rgb="FF595959"/>
      </top>
      <bottom style="medium">
        <color rgb="FF595959"/>
      </bottom>
      <diagonal/>
    </border>
    <border diagonalUp="false" diagonalDown="false">
      <left style="medium">
        <color rgb="FF595959"/>
      </left>
      <right/>
      <top style="thin">
        <color rgb="FF595959"/>
      </top>
      <bottom style="thin">
        <color rgb="FF595959"/>
      </bottom>
      <diagonal/>
    </border>
    <border diagonalUp="false" diagonalDown="false">
      <left/>
      <right/>
      <top style="thin">
        <color rgb="FF595959"/>
      </top>
      <bottom style="thin">
        <color rgb="FF595959"/>
      </bottom>
      <diagonal/>
    </border>
    <border diagonalUp="false" diagonalDown="false">
      <left style="medium">
        <color rgb="FF595959"/>
      </left>
      <right/>
      <top style="thin">
        <color rgb="FF595959"/>
      </top>
      <bottom style="medium">
        <color rgb="FF595959"/>
      </bottom>
      <diagonal/>
    </border>
    <border diagonalUp="false" diagonalDown="false">
      <left/>
      <right/>
      <top style="thin">
        <color rgb="FF595959"/>
      </top>
      <bottom style="medium">
        <color rgb="FF595959"/>
      </bottom>
      <diagonal/>
    </border>
    <border diagonalUp="false" diagonalDown="false">
      <left style="thin">
        <color rgb="FF7F7F7F"/>
      </left>
      <right style="thin">
        <color rgb="FF7F7F7F"/>
      </right>
      <top style="medium">
        <color rgb="FF7F7F7F"/>
      </top>
      <bottom/>
      <diagonal/>
    </border>
    <border diagonalUp="false" diagonalDown="false">
      <left style="thin">
        <color rgb="FF7F7F7F"/>
      </left>
      <right style="medium">
        <color rgb="FF7F7F7F"/>
      </right>
      <top style="medium">
        <color rgb="FF7F7F7F"/>
      </top>
      <bottom/>
      <diagonal/>
    </border>
    <border diagonalUp="false" diagonalDown="false">
      <left style="thin">
        <color rgb="FF7F7F7F"/>
      </left>
      <right style="thin">
        <color rgb="FF7F7F7F"/>
      </right>
      <top style="thin">
        <color rgb="FF7F7F7F"/>
      </top>
      <bottom style="thin">
        <color rgb="FF7F7F7F"/>
      </bottom>
      <diagonal/>
    </border>
    <border diagonalUp="false" diagonalDown="false">
      <left style="thin">
        <color rgb="FF7F7F7F"/>
      </left>
      <right/>
      <top style="thin">
        <color rgb="FF7F7F7F"/>
      </top>
      <bottom style="thin">
        <color rgb="FF7F7F7F"/>
      </bottom>
      <diagonal/>
    </border>
    <border diagonalUp="false" diagonalDown="false">
      <left style="medium">
        <color rgb="FF7F7F7F"/>
      </left>
      <right style="thin">
        <color rgb="FF7F7F7F"/>
      </right>
      <top style="thin">
        <color rgb="FF7F7F7F"/>
      </top>
      <bottom style="medium">
        <color rgb="FF7F7F7F"/>
      </bottom>
      <diagonal/>
    </border>
    <border diagonalUp="false" diagonalDown="false">
      <left style="thin">
        <color rgb="FF7F7F7F"/>
      </left>
      <right style="thin">
        <color rgb="FF7F7F7F"/>
      </right>
      <top style="thin">
        <color rgb="FF7F7F7F"/>
      </top>
      <bottom/>
      <diagonal/>
    </border>
    <border diagonalUp="false" diagonalDown="false">
      <left style="thin">
        <color rgb="FF7F7F7F"/>
      </left>
      <right/>
      <top style="thin">
        <color rgb="FF7F7F7F"/>
      </top>
      <bottom/>
      <diagonal/>
    </border>
    <border diagonalUp="false" diagonalDown="false">
      <left style="medium">
        <color rgb="FF7F7F7F"/>
      </left>
      <right/>
      <top style="medium">
        <color rgb="FF7F7F7F"/>
      </top>
      <bottom/>
      <diagonal/>
    </border>
    <border diagonalUp="false" diagonalDown="false">
      <left style="thin">
        <color rgb="FF7F7F7F"/>
      </left>
      <right/>
      <top style="medium">
        <color rgb="FF7F7F7F"/>
      </top>
      <bottom style="thin">
        <color rgb="FF7F7F7F"/>
      </bottom>
      <diagonal/>
    </border>
    <border diagonalUp="false" diagonalDown="false">
      <left/>
      <right style="medium">
        <color rgb="FF7F7F7F"/>
      </right>
      <top style="medium">
        <color rgb="FF7F7F7F"/>
      </top>
      <bottom style="thin">
        <color rgb="FF7F7F7F"/>
      </bottom>
      <diagonal/>
    </border>
    <border diagonalUp="false" diagonalDown="false">
      <left/>
      <right style="medium">
        <color rgb="FF7F7F7F"/>
      </right>
      <top style="thin">
        <color rgb="FF7F7F7F"/>
      </top>
      <bottom style="thin">
        <color rgb="FF7F7F7F"/>
      </bottom>
      <diagonal/>
    </border>
    <border diagonalUp="false" diagonalDown="false">
      <left style="thin">
        <color rgb="FF7F7F7F"/>
      </left>
      <right/>
      <top style="thin">
        <color rgb="FF7F7F7F"/>
      </top>
      <bottom style="medium">
        <color rgb="FF7F7F7F"/>
      </bottom>
      <diagonal/>
    </border>
    <border diagonalUp="false" diagonalDown="false">
      <left/>
      <right style="medium">
        <color rgb="FF7F7F7F"/>
      </right>
      <top style="thin">
        <color rgb="FF7F7F7F"/>
      </top>
      <bottom style="medium">
        <color rgb="FF7F7F7F"/>
      </bottom>
      <diagonal/>
    </border>
    <border diagonalUp="false" diagonalDown="false">
      <left style="thin">
        <color rgb="FF595959"/>
      </left>
      <right style="thin">
        <color rgb="FF595959"/>
      </right>
      <top style="thin">
        <color rgb="FF595959"/>
      </top>
      <bottom/>
      <diagonal/>
    </border>
    <border diagonalUp="false" diagonalDown="false">
      <left/>
      <right style="medium">
        <color rgb="FF595959"/>
      </right>
      <top/>
      <bottom/>
      <diagonal/>
    </border>
    <border diagonalUp="false" diagonalDown="false">
      <left/>
      <right style="thin">
        <color rgb="FF595959"/>
      </right>
      <top/>
      <bottom style="medium">
        <color rgb="FF595959"/>
      </bottom>
      <diagonal/>
    </border>
    <border diagonalUp="false" diagonalDown="false">
      <left style="thin">
        <color rgb="FF595959"/>
      </left>
      <right style="thin">
        <color rgb="FF595959"/>
      </right>
      <top/>
      <bottom style="medium">
        <color rgb="FF595959"/>
      </bottom>
      <diagonal/>
    </border>
    <border diagonalUp="false" diagonalDown="false">
      <left style="medium">
        <color rgb="FF595959"/>
      </left>
      <right style="thin">
        <color rgb="FF595959"/>
      </right>
      <top/>
      <bottom style="thin">
        <color rgb="FF595959"/>
      </bottom>
      <diagonal/>
    </border>
    <border diagonalUp="false" diagonalDown="false">
      <left style="thin">
        <color rgb="FF595959"/>
      </left>
      <right style="medium">
        <color rgb="FF595959"/>
      </right>
      <top/>
      <bottom style="thin">
        <color rgb="FF595959"/>
      </bottom>
      <diagonal/>
    </border>
    <border diagonalUp="false" diagonalDown="false">
      <left/>
      <right style="thin">
        <color rgb="FF595959"/>
      </right>
      <top/>
      <bottom style="thin">
        <color rgb="FF595959"/>
      </bottom>
      <diagonal/>
    </border>
    <border diagonalUp="false" diagonalDown="false">
      <left style="thin">
        <color rgb="FF595959"/>
      </left>
      <right style="thin">
        <color rgb="FF595959"/>
      </right>
      <top/>
      <bottom style="thin">
        <color rgb="FF595959"/>
      </bottom>
      <diagonal/>
    </border>
    <border diagonalUp="false" diagonalDown="false">
      <left/>
      <right style="medium">
        <color rgb="FF595959"/>
      </right>
      <top/>
      <bottom style="medium">
        <color rgb="FF595959"/>
      </bottom>
      <diagonal/>
    </border>
    <border diagonalUp="false" diagonalDown="false">
      <left/>
      <right/>
      <top style="medium">
        <color rgb="FF595959"/>
      </top>
      <bottom/>
      <diagonal/>
    </border>
    <border diagonalUp="false" diagonalDown="false">
      <left style="double">
        <color rgb="FF808080"/>
      </left>
      <right/>
      <top style="double">
        <color rgb="FF808080"/>
      </top>
      <bottom/>
      <diagonal/>
    </border>
    <border diagonalUp="false" diagonalDown="false">
      <left style="medium">
        <color rgb="FF808080"/>
      </left>
      <right style="medium">
        <color rgb="FF808080"/>
      </right>
      <top style="double">
        <color rgb="FF808080"/>
      </top>
      <bottom style="medium">
        <color rgb="FF808080"/>
      </bottom>
      <diagonal/>
    </border>
    <border diagonalUp="false" diagonalDown="false">
      <left style="medium">
        <color rgb="FF808080"/>
      </left>
      <right style="double">
        <color rgb="FF808080"/>
      </right>
      <top style="double">
        <color rgb="FF808080"/>
      </top>
      <bottom style="medium">
        <color rgb="FF808080"/>
      </bottom>
      <diagonal/>
    </border>
    <border diagonalUp="false" diagonalDown="false">
      <left style="double">
        <color rgb="FF808080"/>
      </left>
      <right/>
      <top/>
      <bottom style="double">
        <color rgb="FF808080"/>
      </bottom>
      <diagonal/>
    </border>
    <border diagonalUp="false" diagonalDown="false">
      <left style="medium">
        <color rgb="FF808080"/>
      </left>
      <right/>
      <top/>
      <bottom style="double">
        <color rgb="FF808080"/>
      </bottom>
      <diagonal/>
    </border>
    <border diagonalUp="false" diagonalDown="false">
      <left style="medium">
        <color rgb="FF808080"/>
      </left>
      <right style="double">
        <color rgb="FF808080"/>
      </right>
      <top/>
      <bottom style="double">
        <color rgb="FF808080"/>
      </bottom>
      <diagonal/>
    </border>
    <border diagonalUp="false" diagonalDown="false">
      <left/>
      <right style="double">
        <color rgb="FF808080"/>
      </right>
      <top/>
      <bottom style="double">
        <color rgb="FF808080"/>
      </bottom>
      <diagonal/>
    </border>
    <border diagonalUp="false" diagonalDown="false">
      <left style="double">
        <color rgb="FF808080"/>
      </left>
      <right style="medium">
        <color rgb="FF808080"/>
      </right>
      <top style="medium">
        <color rgb="FF808080"/>
      </top>
      <bottom style="double">
        <color rgb="FF808080"/>
      </bottom>
      <diagonal/>
    </border>
    <border diagonalUp="false" diagonalDown="false">
      <left style="double">
        <color rgb="FF808080"/>
      </left>
      <right style="medium">
        <color rgb="FF808080"/>
      </right>
      <top/>
      <bottom style="double">
        <color rgb="FF808080"/>
      </bottom>
      <diagonal/>
    </border>
    <border diagonalUp="false" diagonalDown="false">
      <left/>
      <right style="medium">
        <color rgb="FF808080"/>
      </right>
      <top/>
      <bottom style="double">
        <color rgb="FF808080"/>
      </bottom>
      <diagonal/>
    </border>
  </borders>
  <cellStyleXfs count="24">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166" fontId="0" fillId="0" borderId="0" applyFont="true" applyBorder="false" applyAlignment="true" applyProtection="false">
      <alignment horizontal="general" vertical="bottom" textRotation="0" wrapText="false" indent="0" shrinkToFit="false"/>
    </xf>
    <xf numFmtId="164" fontId="56" fillId="0" borderId="0" applyFont="true" applyBorder="false" applyAlignment="true" applyProtection="false">
      <alignment horizontal="general" vertical="bottom" textRotation="0" wrapText="false" indent="0" shrinkToFit="false"/>
    </xf>
    <xf numFmtId="164" fontId="4" fillId="0" borderId="0" applyFont="true" applyBorder="true" applyAlignment="true" applyProtection="true">
      <alignment horizontal="general" vertical="bottom" textRotation="0" wrapText="false" indent="0" shrinkToFit="false"/>
      <protection locked="true" hidden="false"/>
    </xf>
    <xf numFmtId="165" fontId="5" fillId="0" borderId="0" applyFont="true" applyBorder="true" applyAlignment="true" applyProtection="true">
      <alignment horizontal="general" vertical="bottom" textRotation="0" wrapText="false" indent="0" shrinkToFit="false"/>
      <protection locked="true" hidden="false"/>
    </xf>
    <xf numFmtId="166" fontId="0" fillId="0" borderId="0" applyFont="true" applyBorder="false" applyAlignment="true" applyProtection="false">
      <alignment horizontal="general" vertical="bottom" textRotation="0" wrapText="false" indent="0" shrinkToFit="false"/>
    </xf>
  </cellStyleXfs>
  <cellXfs count="458">
    <xf numFmtId="164" fontId="0" fillId="0" borderId="0" xfId="0" applyFont="false" applyBorder="false" applyAlignment="false" applyProtection="false">
      <alignment horizontal="general" vertical="bottom" textRotation="0" wrapText="false" indent="0" shrinkToFit="false"/>
      <protection locked="true" hidden="false"/>
    </xf>
    <xf numFmtId="164" fontId="6" fillId="0" borderId="0" xfId="0" applyFont="true" applyBorder="false" applyAlignment="true" applyProtection="false">
      <alignment horizontal="center" vertical="center" textRotation="0" wrapText="false" indent="0" shrinkToFit="false"/>
      <protection locked="true" hidden="false"/>
    </xf>
    <xf numFmtId="164" fontId="7" fillId="0" borderId="0" xfId="0" applyFont="true" applyBorder="false" applyAlignment="true" applyProtection="false">
      <alignment horizontal="center" vertical="center" textRotation="0" wrapText="false" indent="0" shrinkToFit="false"/>
      <protection locked="true" hidden="false"/>
    </xf>
    <xf numFmtId="164" fontId="6" fillId="0" borderId="0" xfId="0" applyFont="true" applyBorder="false" applyAlignment="true" applyProtection="false">
      <alignment horizontal="center" vertical="bottom" textRotation="0" wrapText="false" indent="0" shrinkToFit="false"/>
      <protection locked="true" hidden="false"/>
    </xf>
    <xf numFmtId="164" fontId="6" fillId="0" borderId="0" xfId="0" applyFont="true" applyBorder="false" applyAlignment="false" applyProtection="false">
      <alignment horizontal="general" vertical="bottom" textRotation="0" wrapText="false" indent="0" shrinkToFit="false"/>
      <protection locked="true" hidden="false"/>
    </xf>
    <xf numFmtId="164" fontId="8" fillId="0" borderId="0" xfId="0" applyFont="true" applyBorder="true" applyAlignment="true" applyProtection="false">
      <alignment horizontal="general" vertical="center" textRotation="0" wrapText="true" indent="0" shrinkToFit="false"/>
      <protection locked="true" hidden="false"/>
    </xf>
    <xf numFmtId="164" fontId="9" fillId="2" borderId="0" xfId="0" applyFont="true" applyBorder="false" applyAlignment="true" applyProtection="true">
      <alignment horizontal="general" vertical="center" textRotation="0" wrapText="false" indent="0" shrinkToFit="false"/>
      <protection locked="true" hidden="true"/>
    </xf>
    <xf numFmtId="164" fontId="0" fillId="2" borderId="0" xfId="0" applyFont="false" applyBorder="false" applyAlignment="false" applyProtection="true">
      <alignment horizontal="general" vertical="bottom" textRotation="0" wrapText="false" indent="0" shrinkToFit="false"/>
      <protection locked="true" hidden="true"/>
    </xf>
    <xf numFmtId="164" fontId="10" fillId="3" borderId="0" xfId="0" applyFont="true" applyBorder="true" applyAlignment="true" applyProtection="true">
      <alignment horizontal="general" vertical="center" textRotation="0" wrapText="false" indent="0" shrinkToFit="false"/>
      <protection locked="true" hidden="true"/>
    </xf>
    <xf numFmtId="164" fontId="11" fillId="3" borderId="1" xfId="0" applyFont="true" applyBorder="true" applyAlignment="true" applyProtection="true">
      <alignment horizontal="general" vertical="center" textRotation="0" wrapText="false" indent="0" shrinkToFit="false"/>
      <protection locked="true" hidden="true"/>
    </xf>
    <xf numFmtId="164" fontId="11" fillId="3" borderId="1" xfId="0" applyFont="true" applyBorder="true" applyAlignment="true" applyProtection="true">
      <alignment horizontal="general" vertical="center" textRotation="0" wrapText="true" indent="0" shrinkToFit="false"/>
      <protection locked="true" hidden="true"/>
    </xf>
    <xf numFmtId="164" fontId="12" fillId="4" borderId="2" xfId="0" applyFont="true" applyBorder="true" applyAlignment="true" applyProtection="true">
      <alignment horizontal="center" vertical="center" textRotation="0" wrapText="true" indent="0" shrinkToFit="false"/>
      <protection locked="true" hidden="true"/>
    </xf>
    <xf numFmtId="164" fontId="12" fillId="4" borderId="3" xfId="0" applyFont="true" applyBorder="true" applyAlignment="true" applyProtection="true">
      <alignment horizontal="center" vertical="center" textRotation="0" wrapText="true" indent="0" shrinkToFit="false"/>
      <protection locked="true" hidden="true"/>
    </xf>
    <xf numFmtId="164" fontId="12" fillId="4" borderId="4" xfId="0" applyFont="true" applyBorder="true" applyAlignment="true" applyProtection="true">
      <alignment horizontal="center" vertical="center" textRotation="0" wrapText="true" indent="0" shrinkToFit="false"/>
      <protection locked="true" hidden="true"/>
    </xf>
    <xf numFmtId="164" fontId="12" fillId="4" borderId="5" xfId="0" applyFont="true" applyBorder="true" applyAlignment="true" applyProtection="true">
      <alignment horizontal="center" vertical="center" textRotation="0" wrapText="true" indent="0" shrinkToFit="false"/>
      <protection locked="true" hidden="true"/>
    </xf>
    <xf numFmtId="164" fontId="13" fillId="4" borderId="2" xfId="0" applyFont="true" applyBorder="true" applyAlignment="true" applyProtection="true">
      <alignment horizontal="center" vertical="center" textRotation="0" wrapText="true" indent="0" shrinkToFit="false"/>
      <protection locked="true" hidden="true"/>
    </xf>
    <xf numFmtId="164" fontId="14" fillId="5" borderId="6" xfId="0" applyFont="true" applyBorder="true" applyAlignment="true" applyProtection="true">
      <alignment horizontal="center" vertical="center" textRotation="0" wrapText="true" indent="0" shrinkToFit="false"/>
      <protection locked="true" hidden="true"/>
    </xf>
    <xf numFmtId="164" fontId="0" fillId="0" borderId="3" xfId="0" applyFont="false" applyBorder="true" applyAlignment="true" applyProtection="true">
      <alignment horizontal="general" vertical="center" textRotation="0" wrapText="true" indent="0" shrinkToFit="false"/>
      <protection locked="false" hidden="false"/>
    </xf>
    <xf numFmtId="164" fontId="0" fillId="4" borderId="3" xfId="0" applyFont="true" applyBorder="true" applyAlignment="true" applyProtection="true">
      <alignment horizontal="center" vertical="center" textRotation="0" wrapText="true" indent="0" shrinkToFit="false"/>
      <protection locked="true" hidden="true"/>
    </xf>
    <xf numFmtId="164" fontId="0" fillId="4" borderId="4" xfId="0" applyFont="false" applyBorder="true" applyAlignment="true" applyProtection="true">
      <alignment horizontal="center" vertical="center" textRotation="0" wrapText="true" indent="0" shrinkToFit="false"/>
      <protection locked="true" hidden="true"/>
    </xf>
    <xf numFmtId="164" fontId="0" fillId="0" borderId="5" xfId="0" applyFont="false" applyBorder="true" applyAlignment="true" applyProtection="true">
      <alignment horizontal="center" vertical="center" textRotation="0" wrapText="true" indent="0" shrinkToFit="false"/>
      <protection locked="false" hidden="false"/>
    </xf>
    <xf numFmtId="164" fontId="16" fillId="4" borderId="2" xfId="0" applyFont="true" applyBorder="true" applyAlignment="true" applyProtection="true">
      <alignment horizontal="center" vertical="center" textRotation="0" wrapText="true" indent="0" shrinkToFit="false"/>
      <protection locked="true" hidden="true"/>
    </xf>
    <xf numFmtId="164" fontId="17" fillId="2" borderId="0" xfId="0" applyFont="true" applyBorder="false" applyAlignment="true" applyProtection="true">
      <alignment horizontal="general" vertical="center" textRotation="0" wrapText="true" indent="0" shrinkToFit="false"/>
      <protection locked="true" hidden="true"/>
    </xf>
    <xf numFmtId="164" fontId="10" fillId="3" borderId="1" xfId="0" applyFont="true" applyBorder="true" applyAlignment="true" applyProtection="true">
      <alignment horizontal="general" vertical="center" textRotation="0" wrapText="false" indent="0" shrinkToFit="false"/>
      <protection locked="true" hidden="true"/>
    </xf>
    <xf numFmtId="164" fontId="12" fillId="4" borderId="3" xfId="0" applyFont="true" applyBorder="true" applyAlignment="true" applyProtection="false">
      <alignment horizontal="center" vertical="center" textRotation="0" wrapText="true" indent="0" shrinkToFit="false"/>
      <protection locked="true" hidden="false"/>
    </xf>
    <xf numFmtId="164" fontId="12" fillId="4" borderId="2" xfId="0" applyFont="true" applyBorder="true" applyAlignment="true" applyProtection="false">
      <alignment horizontal="center" vertical="center" textRotation="0" wrapText="true" indent="0" shrinkToFit="false"/>
      <protection locked="true" hidden="false"/>
    </xf>
    <xf numFmtId="164" fontId="12" fillId="4" borderId="7" xfId="0" applyFont="true" applyBorder="true" applyAlignment="true" applyProtection="false">
      <alignment horizontal="center" vertical="center" textRotation="0" wrapText="true" indent="0" shrinkToFit="false"/>
      <protection locked="true" hidden="false"/>
    </xf>
    <xf numFmtId="164" fontId="12" fillId="4" borderId="4" xfId="0" applyFont="true" applyBorder="true" applyAlignment="true" applyProtection="false">
      <alignment horizontal="center" vertical="center" textRotation="0" wrapText="true" indent="0" shrinkToFit="false"/>
      <protection locked="true" hidden="false"/>
    </xf>
    <xf numFmtId="164" fontId="12" fillId="4" borderId="8" xfId="0" applyFont="true" applyBorder="true" applyAlignment="true" applyProtection="false">
      <alignment horizontal="center" vertical="center" textRotation="0" wrapText="true" indent="0" shrinkToFit="false"/>
      <protection locked="true" hidden="false"/>
    </xf>
    <xf numFmtId="164" fontId="18" fillId="4" borderId="3" xfId="0" applyFont="true" applyBorder="true" applyAlignment="true" applyProtection="false">
      <alignment horizontal="general" vertical="center" textRotation="0" wrapText="true" indent="0" shrinkToFit="false"/>
      <protection locked="true" hidden="false"/>
    </xf>
    <xf numFmtId="164" fontId="18" fillId="4" borderId="2" xfId="0" applyFont="true" applyBorder="true" applyAlignment="true" applyProtection="true">
      <alignment horizontal="left" vertical="center" textRotation="0" wrapText="true" indent="0" shrinkToFit="false"/>
      <protection locked="true" hidden="true"/>
    </xf>
    <xf numFmtId="167" fontId="18" fillId="4" borderId="7" xfId="0" applyFont="true" applyBorder="true" applyAlignment="true" applyProtection="true">
      <alignment horizontal="general" vertical="center" textRotation="0" wrapText="false" indent="0" shrinkToFit="false"/>
      <protection locked="true" hidden="true"/>
    </xf>
    <xf numFmtId="167" fontId="18" fillId="4" borderId="4" xfId="0" applyFont="true" applyBorder="true" applyAlignment="true" applyProtection="true">
      <alignment horizontal="general" vertical="center" textRotation="0" wrapText="false" indent="0" shrinkToFit="false"/>
      <protection locked="true" hidden="true"/>
    </xf>
    <xf numFmtId="167" fontId="18" fillId="4" borderId="8" xfId="0" applyFont="true" applyBorder="true" applyAlignment="true" applyProtection="true">
      <alignment horizontal="general" vertical="center" textRotation="0" wrapText="false" indent="0" shrinkToFit="false"/>
      <protection locked="true" hidden="true"/>
    </xf>
    <xf numFmtId="167" fontId="19" fillId="6" borderId="8" xfId="0" applyFont="true" applyBorder="true" applyAlignment="true" applyProtection="true">
      <alignment horizontal="general" vertical="center" textRotation="0" wrapText="true" indent="0" shrinkToFit="false"/>
      <protection locked="true" hidden="true"/>
    </xf>
    <xf numFmtId="166" fontId="20" fillId="6" borderId="8" xfId="19" applyFont="true" applyBorder="true" applyAlignment="true" applyProtection="true">
      <alignment horizontal="center" vertical="center" textRotation="0" wrapText="true" indent="0" shrinkToFit="false"/>
      <protection locked="true" hidden="true"/>
    </xf>
    <xf numFmtId="164" fontId="12" fillId="4" borderId="3" xfId="0" applyFont="true" applyBorder="true" applyAlignment="true" applyProtection="false">
      <alignment horizontal="general" vertical="center" textRotation="0" wrapText="true" indent="0" shrinkToFit="false"/>
      <protection locked="true" hidden="false"/>
    </xf>
    <xf numFmtId="164" fontId="12" fillId="4" borderId="2" xfId="0" applyFont="true" applyBorder="true" applyAlignment="true" applyProtection="true">
      <alignment horizontal="left" vertical="center" textRotation="0" wrapText="true" indent="0" shrinkToFit="false"/>
      <protection locked="true" hidden="true"/>
    </xf>
    <xf numFmtId="167" fontId="12" fillId="4" borderId="7" xfId="0" applyFont="true" applyBorder="true" applyAlignment="true" applyProtection="true">
      <alignment horizontal="general" vertical="center" textRotation="0" wrapText="false" indent="0" shrinkToFit="false"/>
      <protection locked="true" hidden="true"/>
    </xf>
    <xf numFmtId="167" fontId="12" fillId="4" borderId="4" xfId="0" applyFont="true" applyBorder="true" applyAlignment="true" applyProtection="true">
      <alignment horizontal="general" vertical="center" textRotation="0" wrapText="false" indent="0" shrinkToFit="false"/>
      <protection locked="true" hidden="true"/>
    </xf>
    <xf numFmtId="167" fontId="12" fillId="4" borderId="8" xfId="0" applyFont="true" applyBorder="true" applyAlignment="true" applyProtection="true">
      <alignment horizontal="general" vertical="center" textRotation="0" wrapText="false" indent="0" shrinkToFit="false"/>
      <protection locked="true" hidden="true"/>
    </xf>
    <xf numFmtId="167" fontId="12" fillId="6" borderId="8" xfId="0" applyFont="true" applyBorder="true" applyAlignment="true" applyProtection="true">
      <alignment horizontal="general" vertical="center" textRotation="0" wrapText="false" indent="0" shrinkToFit="false"/>
      <protection locked="true" hidden="true"/>
    </xf>
    <xf numFmtId="166" fontId="12" fillId="6" borderId="8" xfId="19" applyFont="true" applyBorder="true" applyAlignment="true" applyProtection="true">
      <alignment horizontal="center" vertical="center" textRotation="0" wrapText="true" indent="0" shrinkToFit="false"/>
      <protection locked="true" hidden="true"/>
    </xf>
    <xf numFmtId="164" fontId="0" fillId="4" borderId="9" xfId="0" applyFont="true" applyBorder="true" applyAlignment="true" applyProtection="false">
      <alignment horizontal="general" vertical="center" textRotation="0" wrapText="true" indent="0" shrinkToFit="false"/>
      <protection locked="true" hidden="false"/>
    </xf>
    <xf numFmtId="164" fontId="0" fillId="4" borderId="10" xfId="0" applyFont="false" applyBorder="true" applyAlignment="true" applyProtection="true">
      <alignment horizontal="center" vertical="center" textRotation="0" wrapText="true" indent="0" shrinkToFit="false"/>
      <protection locked="true" hidden="true"/>
    </xf>
    <xf numFmtId="164" fontId="12" fillId="4" borderId="11" xfId="0" applyFont="true" applyBorder="true" applyAlignment="true" applyProtection="true">
      <alignment horizontal="center" vertical="center" textRotation="0" wrapText="true" indent="0" shrinkToFit="false"/>
      <protection locked="true" hidden="true"/>
    </xf>
    <xf numFmtId="164" fontId="12" fillId="4" borderId="12" xfId="0" applyFont="true" applyBorder="true" applyAlignment="true" applyProtection="true">
      <alignment horizontal="center" vertical="center" textRotation="0" wrapText="true" indent="0" shrinkToFit="false"/>
      <protection locked="true" hidden="true"/>
    </xf>
    <xf numFmtId="167" fontId="0" fillId="4" borderId="13" xfId="0" applyFont="false" applyBorder="true" applyAlignment="true" applyProtection="true">
      <alignment horizontal="general" vertical="center" textRotation="0" wrapText="false" indent="0" shrinkToFit="false"/>
      <protection locked="true" hidden="true"/>
    </xf>
    <xf numFmtId="167" fontId="0" fillId="4" borderId="14" xfId="0" applyFont="false" applyBorder="true" applyAlignment="true" applyProtection="true">
      <alignment horizontal="general" vertical="center" textRotation="0" wrapText="false" indent="0" shrinkToFit="false"/>
      <protection locked="true" hidden="true"/>
    </xf>
    <xf numFmtId="167" fontId="0" fillId="4" borderId="15" xfId="0" applyFont="false" applyBorder="true" applyAlignment="true" applyProtection="true">
      <alignment horizontal="general" vertical="center" textRotation="0" wrapText="false" indent="0" shrinkToFit="false"/>
      <protection locked="true" hidden="true"/>
    </xf>
    <xf numFmtId="166" fontId="0" fillId="7" borderId="15" xfId="19" applyFont="true" applyBorder="true" applyAlignment="true" applyProtection="true">
      <alignment horizontal="general" vertical="center" textRotation="0" wrapText="false" indent="0" shrinkToFit="false"/>
      <protection locked="true" hidden="true"/>
    </xf>
    <xf numFmtId="166" fontId="0" fillId="7" borderId="15" xfId="19" applyFont="true" applyBorder="true" applyAlignment="true" applyProtection="true">
      <alignment horizontal="center" vertical="center" textRotation="0" wrapText="true" indent="0" shrinkToFit="false"/>
      <protection locked="true" hidden="true"/>
    </xf>
    <xf numFmtId="164" fontId="0" fillId="0" borderId="16" xfId="0" applyFont="false" applyBorder="true" applyAlignment="true" applyProtection="true">
      <alignment horizontal="general" vertical="center" textRotation="0" wrapText="true" indent="0" shrinkToFit="false"/>
      <protection locked="false" hidden="false"/>
    </xf>
    <xf numFmtId="164" fontId="0" fillId="4" borderId="17" xfId="0" applyFont="false" applyBorder="true" applyAlignment="true" applyProtection="true">
      <alignment horizontal="general" vertical="center" textRotation="0" wrapText="true" indent="0" shrinkToFit="false"/>
      <protection locked="true" hidden="true"/>
    </xf>
    <xf numFmtId="164" fontId="0" fillId="0" borderId="18" xfId="0" applyFont="false" applyBorder="true" applyAlignment="true" applyProtection="true">
      <alignment horizontal="general" vertical="center" textRotation="0" wrapText="true" indent="0" shrinkToFit="false"/>
      <protection locked="false" hidden="false"/>
    </xf>
    <xf numFmtId="167" fontId="0" fillId="4" borderId="19" xfId="0" applyFont="false" applyBorder="true" applyAlignment="true" applyProtection="true">
      <alignment horizontal="general" vertical="center" textRotation="0" wrapText="false" indent="0" shrinkToFit="false"/>
      <protection locked="true" hidden="true"/>
    </xf>
    <xf numFmtId="167" fontId="0" fillId="0" borderId="20" xfId="0" applyFont="false" applyBorder="true" applyAlignment="true" applyProtection="true">
      <alignment horizontal="general" vertical="center" textRotation="0" wrapText="false" indent="0" shrinkToFit="false"/>
      <protection locked="false" hidden="false"/>
    </xf>
    <xf numFmtId="167" fontId="0" fillId="4" borderId="18" xfId="0" applyFont="false" applyBorder="true" applyAlignment="true" applyProtection="true">
      <alignment horizontal="general" vertical="center" textRotation="0" wrapText="false" indent="0" shrinkToFit="false"/>
      <protection locked="true" hidden="true"/>
    </xf>
    <xf numFmtId="166" fontId="0" fillId="4" borderId="18" xfId="19" applyFont="true" applyBorder="true" applyAlignment="true" applyProtection="true">
      <alignment horizontal="center" vertical="center" textRotation="0" wrapText="true" indent="0" shrinkToFit="false"/>
      <protection locked="true" hidden="true"/>
    </xf>
    <xf numFmtId="168" fontId="0" fillId="0" borderId="0" xfId="19" applyFont="true" applyBorder="true" applyAlignment="true" applyProtection="true">
      <alignment horizontal="general" vertical="bottom" textRotation="0" wrapText="false" indent="0" shrinkToFit="false"/>
      <protection locked="true" hidden="false"/>
    </xf>
    <xf numFmtId="164" fontId="0" fillId="0" borderId="21" xfId="0" applyFont="false" applyBorder="true" applyAlignment="true" applyProtection="true">
      <alignment horizontal="general" vertical="center" textRotation="0" wrapText="true" indent="0" shrinkToFit="false"/>
      <protection locked="false" hidden="false"/>
    </xf>
    <xf numFmtId="164" fontId="0" fillId="4" borderId="22" xfId="0" applyFont="false" applyBorder="true" applyAlignment="true" applyProtection="true">
      <alignment horizontal="general" vertical="center" textRotation="0" wrapText="true" indent="0" shrinkToFit="false"/>
      <protection locked="true" hidden="true"/>
    </xf>
    <xf numFmtId="164" fontId="0" fillId="0" borderId="23" xfId="0" applyFont="false" applyBorder="true" applyAlignment="true" applyProtection="true">
      <alignment horizontal="general" vertical="center" textRotation="0" wrapText="true" indent="0" shrinkToFit="false"/>
      <protection locked="false" hidden="false"/>
    </xf>
    <xf numFmtId="167" fontId="0" fillId="4" borderId="24" xfId="0" applyFont="false" applyBorder="true" applyAlignment="true" applyProtection="true">
      <alignment horizontal="general" vertical="center" textRotation="0" wrapText="false" indent="0" shrinkToFit="false"/>
      <protection locked="true" hidden="true"/>
    </xf>
    <xf numFmtId="167" fontId="0" fillId="0" borderId="25" xfId="0" applyFont="false" applyBorder="true" applyAlignment="true" applyProtection="true">
      <alignment horizontal="general" vertical="center" textRotation="0" wrapText="false" indent="0" shrinkToFit="false"/>
      <protection locked="false" hidden="false"/>
    </xf>
    <xf numFmtId="167" fontId="0" fillId="4" borderId="23" xfId="0" applyFont="false" applyBorder="true" applyAlignment="true" applyProtection="true">
      <alignment horizontal="general" vertical="center" textRotation="0" wrapText="false" indent="0" shrinkToFit="false"/>
      <protection locked="true" hidden="true"/>
    </xf>
    <xf numFmtId="166" fontId="0" fillId="4" borderId="23" xfId="19" applyFont="true" applyBorder="true" applyAlignment="true" applyProtection="true">
      <alignment horizontal="center" vertical="center" textRotation="0" wrapText="true" indent="0" shrinkToFit="false"/>
      <protection locked="true" hidden="true"/>
    </xf>
    <xf numFmtId="164" fontId="0" fillId="4" borderId="10" xfId="0" applyFont="false" applyBorder="true" applyAlignment="true" applyProtection="false">
      <alignment horizontal="general" vertical="center" textRotation="0" wrapText="true" indent="0" shrinkToFit="false"/>
      <protection locked="true" hidden="false"/>
    </xf>
    <xf numFmtId="164" fontId="0" fillId="4" borderId="11" xfId="0" applyFont="false" applyBorder="true" applyAlignment="true" applyProtection="false">
      <alignment horizontal="general" vertical="center" textRotation="0" wrapText="true" indent="0" shrinkToFit="false"/>
      <protection locked="true" hidden="false"/>
    </xf>
    <xf numFmtId="164" fontId="0" fillId="4" borderId="11" xfId="0" applyFont="false" applyBorder="true" applyAlignment="true" applyProtection="true">
      <alignment horizontal="general" vertical="center" textRotation="0" wrapText="true" indent="0" shrinkToFit="false"/>
      <protection locked="true" hidden="true"/>
    </xf>
    <xf numFmtId="166" fontId="0" fillId="4" borderId="15" xfId="19" applyFont="true" applyBorder="true" applyAlignment="true" applyProtection="true">
      <alignment horizontal="center" vertical="center" textRotation="0" wrapText="true" indent="0" shrinkToFit="false"/>
      <protection locked="true" hidden="true"/>
    </xf>
    <xf numFmtId="164" fontId="0" fillId="0" borderId="26" xfId="0" applyFont="false" applyBorder="true" applyAlignment="true" applyProtection="true">
      <alignment horizontal="left" vertical="center" textRotation="0" wrapText="true" indent="0" shrinkToFit="false"/>
      <protection locked="false" hidden="false"/>
    </xf>
    <xf numFmtId="167" fontId="0" fillId="0" borderId="19" xfId="0" applyFont="false" applyBorder="true" applyAlignment="true" applyProtection="true">
      <alignment horizontal="general" vertical="center" textRotation="0" wrapText="false" indent="0" shrinkToFit="false"/>
      <protection locked="false" hidden="false"/>
    </xf>
    <xf numFmtId="164" fontId="0" fillId="0" borderId="27" xfId="0" applyFont="false" applyBorder="true" applyAlignment="true" applyProtection="true">
      <alignment horizontal="left" vertical="center" textRotation="0" wrapText="true" indent="0" shrinkToFit="false"/>
      <protection locked="false" hidden="false"/>
    </xf>
    <xf numFmtId="167" fontId="0" fillId="0" borderId="24" xfId="0" applyFont="false" applyBorder="true" applyAlignment="true" applyProtection="true">
      <alignment horizontal="general" vertical="center" textRotation="0" wrapText="false" indent="0" shrinkToFit="false"/>
      <protection locked="false" hidden="false"/>
    </xf>
    <xf numFmtId="164" fontId="12" fillId="4" borderId="2" xfId="0" applyFont="true" applyBorder="true" applyAlignment="true" applyProtection="false">
      <alignment horizontal="left" vertical="center" textRotation="0" wrapText="true" indent="0" shrinkToFit="false"/>
      <protection locked="true" hidden="false"/>
    </xf>
    <xf numFmtId="166" fontId="12" fillId="4" borderId="8" xfId="19" applyFont="true" applyBorder="true" applyAlignment="true" applyProtection="true">
      <alignment horizontal="center" vertical="center" textRotation="0" wrapText="true" indent="0" shrinkToFit="false"/>
      <protection locked="true" hidden="true"/>
    </xf>
    <xf numFmtId="167" fontId="0" fillId="0" borderId="13" xfId="0" applyFont="false" applyBorder="true" applyAlignment="true" applyProtection="true">
      <alignment horizontal="general" vertical="center" textRotation="0" wrapText="false" indent="0" shrinkToFit="false"/>
      <protection locked="false" hidden="false"/>
    </xf>
    <xf numFmtId="167" fontId="0" fillId="0" borderId="14" xfId="0" applyFont="false" applyBorder="true" applyAlignment="true" applyProtection="true">
      <alignment horizontal="general" vertical="center" textRotation="0" wrapText="false" indent="0" shrinkToFit="false"/>
      <protection locked="false" hidden="false"/>
    </xf>
    <xf numFmtId="166" fontId="0" fillId="4" borderId="28" xfId="19" applyFont="true" applyBorder="true" applyAlignment="true" applyProtection="true">
      <alignment horizontal="center" vertical="center" textRotation="0" wrapText="true" indent="0" shrinkToFit="false"/>
      <protection locked="true" hidden="true"/>
    </xf>
    <xf numFmtId="164" fontId="12" fillId="4" borderId="3" xfId="0" applyFont="true" applyBorder="true" applyAlignment="true" applyProtection="true">
      <alignment horizontal="general" vertical="center" textRotation="0" wrapText="true" indent="0" shrinkToFit="false"/>
      <protection locked="true" hidden="true"/>
    </xf>
    <xf numFmtId="166" fontId="0" fillId="7" borderId="2" xfId="19" applyFont="true" applyBorder="true" applyAlignment="true" applyProtection="true">
      <alignment horizontal="center" vertical="center" textRotation="0" wrapText="true" indent="0" shrinkToFit="false"/>
      <protection locked="true" hidden="true"/>
    </xf>
    <xf numFmtId="164" fontId="0" fillId="4" borderId="9" xfId="0" applyFont="true" applyBorder="true" applyAlignment="true" applyProtection="true">
      <alignment horizontal="general" vertical="center" textRotation="0" wrapText="true" indent="0" shrinkToFit="false"/>
      <protection locked="true" hidden="true"/>
    </xf>
    <xf numFmtId="164" fontId="0" fillId="4" borderId="29" xfId="0" applyFont="false" applyBorder="true" applyAlignment="true" applyProtection="true">
      <alignment horizontal="left" vertical="center" textRotation="0" wrapText="true" indent="0" shrinkToFit="false"/>
      <protection locked="true" hidden="true"/>
    </xf>
    <xf numFmtId="169" fontId="0" fillId="0" borderId="0" xfId="19" applyFont="true" applyBorder="true" applyAlignment="true" applyProtection="true">
      <alignment horizontal="general" vertical="bottom" textRotation="0" wrapText="false" indent="0" shrinkToFit="false"/>
      <protection locked="true" hidden="false"/>
    </xf>
    <xf numFmtId="164" fontId="17" fillId="3" borderId="0" xfId="0" applyFont="true" applyBorder="true" applyAlignment="true" applyProtection="false">
      <alignment horizontal="general" vertical="center" textRotation="0" wrapText="true" indent="0" shrinkToFit="false"/>
      <protection locked="true" hidden="false"/>
    </xf>
    <xf numFmtId="164" fontId="0" fillId="2" borderId="0" xfId="0" applyFont="false" applyBorder="false" applyAlignment="true" applyProtection="true">
      <alignment horizontal="general" vertical="center" textRotation="0" wrapText="false" indent="0" shrinkToFit="false"/>
      <protection locked="true" hidden="true"/>
    </xf>
    <xf numFmtId="166" fontId="0" fillId="2" borderId="18" xfId="19" applyFont="true" applyBorder="true" applyAlignment="true" applyProtection="true">
      <alignment horizontal="center" vertical="center" textRotation="0" wrapText="true" indent="0" shrinkToFit="false"/>
      <protection locked="true" hidden="true"/>
    </xf>
    <xf numFmtId="164" fontId="20" fillId="4" borderId="3" xfId="0" applyFont="true" applyBorder="true" applyAlignment="true" applyProtection="true">
      <alignment horizontal="center" vertical="center" textRotation="0" wrapText="true" indent="0" shrinkToFit="false"/>
      <protection locked="true" hidden="true"/>
    </xf>
    <xf numFmtId="164" fontId="20" fillId="4" borderId="14" xfId="0" applyFont="true" applyBorder="true" applyAlignment="true" applyProtection="true">
      <alignment horizontal="center" vertical="center" textRotation="0" wrapText="true" indent="0" shrinkToFit="false"/>
      <protection locked="true" hidden="true"/>
    </xf>
    <xf numFmtId="164" fontId="22" fillId="4" borderId="5" xfId="0" applyFont="true" applyBorder="true" applyAlignment="true" applyProtection="true">
      <alignment horizontal="center" vertical="center" textRotation="0" wrapText="true" indent="0" shrinkToFit="false"/>
      <protection locked="true" hidden="true"/>
    </xf>
    <xf numFmtId="164" fontId="20" fillId="4" borderId="4" xfId="0" applyFont="true" applyBorder="true" applyAlignment="true" applyProtection="true">
      <alignment horizontal="center" vertical="center" textRotation="0" wrapText="true" indent="0" shrinkToFit="false"/>
      <protection locked="true" hidden="true"/>
    </xf>
    <xf numFmtId="164" fontId="20" fillId="4" borderId="30" xfId="0" applyFont="true" applyBorder="true" applyAlignment="true" applyProtection="true">
      <alignment horizontal="center" vertical="center" textRotation="0" wrapText="true" indent="0" shrinkToFit="false"/>
      <protection locked="true" hidden="true"/>
    </xf>
    <xf numFmtId="164" fontId="20" fillId="4" borderId="13" xfId="0" applyFont="true" applyBorder="true" applyAlignment="true" applyProtection="true">
      <alignment horizontal="center" vertical="center" textRotation="0" wrapText="true" indent="0" shrinkToFit="false"/>
      <protection locked="true" hidden="true"/>
    </xf>
    <xf numFmtId="164" fontId="20" fillId="4" borderId="15" xfId="0" applyFont="true" applyBorder="true" applyAlignment="true" applyProtection="true">
      <alignment horizontal="center" vertical="center" textRotation="0" wrapText="true" indent="0" shrinkToFit="false"/>
      <protection locked="true" hidden="true"/>
    </xf>
    <xf numFmtId="164" fontId="20" fillId="4" borderId="25" xfId="0" applyFont="true" applyBorder="true" applyAlignment="true" applyProtection="true">
      <alignment horizontal="center" vertical="center" textRotation="0" wrapText="true" indent="0" shrinkToFit="false"/>
      <protection locked="true" hidden="true"/>
    </xf>
    <xf numFmtId="164" fontId="20" fillId="4" borderId="24" xfId="0" applyFont="true" applyBorder="true" applyAlignment="true" applyProtection="true">
      <alignment horizontal="center" vertical="bottom" textRotation="0" wrapText="true" indent="0" shrinkToFit="false"/>
      <protection locked="true" hidden="true"/>
    </xf>
    <xf numFmtId="164" fontId="20" fillId="4" borderId="23" xfId="0" applyFont="true" applyBorder="true" applyAlignment="true" applyProtection="true">
      <alignment horizontal="center" vertical="bottom" textRotation="0" wrapText="true" indent="0" shrinkToFit="false"/>
      <protection locked="true" hidden="true"/>
    </xf>
    <xf numFmtId="164" fontId="23" fillId="4" borderId="2" xfId="0" applyFont="true" applyBorder="true" applyAlignment="true" applyProtection="true">
      <alignment horizontal="center" vertical="center" textRotation="0" wrapText="true" indent="0" shrinkToFit="false"/>
      <protection locked="true" hidden="true"/>
    </xf>
    <xf numFmtId="164" fontId="23" fillId="4" borderId="7" xfId="0" applyFont="true" applyBorder="true" applyAlignment="true" applyProtection="true">
      <alignment horizontal="center" vertical="center" textRotation="0" wrapText="true" indent="0" shrinkToFit="false"/>
      <protection locked="true" hidden="true"/>
    </xf>
    <xf numFmtId="164" fontId="24" fillId="4" borderId="8" xfId="0" applyFont="true" applyBorder="true" applyAlignment="true" applyProtection="true">
      <alignment horizontal="center" vertical="center" textRotation="0" wrapText="true" indent="0" shrinkToFit="false"/>
      <protection locked="true" hidden="true"/>
    </xf>
    <xf numFmtId="164" fontId="23" fillId="4" borderId="4" xfId="0" applyFont="true" applyBorder="true" applyAlignment="true" applyProtection="true">
      <alignment horizontal="center" vertical="center" textRotation="0" wrapText="true" indent="0" shrinkToFit="false"/>
      <protection locked="true" hidden="true"/>
    </xf>
    <xf numFmtId="164" fontId="0" fillId="8" borderId="15" xfId="0" applyFont="false" applyBorder="true" applyAlignment="true" applyProtection="true">
      <alignment horizontal="center" vertical="bottom" textRotation="0" wrapText="true" indent="0" shrinkToFit="false"/>
      <protection locked="true" hidden="true"/>
    </xf>
    <xf numFmtId="164" fontId="20" fillId="4" borderId="20" xfId="0" applyFont="true" applyBorder="true" applyAlignment="true" applyProtection="true">
      <alignment horizontal="center" vertical="center" textRotation="0" wrapText="true" indent="0" shrinkToFit="false"/>
      <protection locked="true" hidden="true"/>
    </xf>
    <xf numFmtId="167" fontId="20" fillId="4" borderId="20" xfId="0" applyFont="true" applyBorder="true" applyAlignment="true" applyProtection="true">
      <alignment horizontal="center" vertical="center" textRotation="0" wrapText="true" indent="0" shrinkToFit="false"/>
      <protection locked="true" hidden="true"/>
    </xf>
    <xf numFmtId="166" fontId="20" fillId="4" borderId="25" xfId="19" applyFont="true" applyBorder="true" applyAlignment="true" applyProtection="true">
      <alignment horizontal="center" vertical="center" textRotation="0" wrapText="false" indent="0" shrinkToFit="false"/>
      <protection locked="true" hidden="true"/>
    </xf>
    <xf numFmtId="167" fontId="20" fillId="4" borderId="18" xfId="0" applyFont="true" applyBorder="true" applyAlignment="true" applyProtection="true">
      <alignment horizontal="general" vertical="center" textRotation="0" wrapText="true" indent="0" shrinkToFit="false"/>
      <protection locked="true" hidden="true"/>
    </xf>
    <xf numFmtId="167" fontId="7" fillId="4" borderId="26" xfId="0" applyFont="true" applyBorder="true" applyAlignment="true" applyProtection="true">
      <alignment horizontal="center" vertical="center" textRotation="0" wrapText="true" indent="0" shrinkToFit="false"/>
      <protection locked="true" hidden="true"/>
    </xf>
    <xf numFmtId="164" fontId="20" fillId="4" borderId="25" xfId="0" applyFont="true" applyBorder="true" applyAlignment="true" applyProtection="true">
      <alignment horizontal="left" vertical="center" textRotation="0" wrapText="true" indent="0" shrinkToFit="false"/>
      <protection locked="true" hidden="true"/>
    </xf>
    <xf numFmtId="167" fontId="20" fillId="4" borderId="25" xfId="0" applyFont="true" applyBorder="true" applyAlignment="true" applyProtection="true">
      <alignment horizontal="general" vertical="bottom" textRotation="0" wrapText="true" indent="0" shrinkToFit="false"/>
      <protection locked="true" hidden="true"/>
    </xf>
    <xf numFmtId="167" fontId="20" fillId="4" borderId="23" xfId="0" applyFont="true" applyBorder="true" applyAlignment="true" applyProtection="true">
      <alignment horizontal="general" vertical="center" textRotation="0" wrapText="true" indent="0" shrinkToFit="false"/>
      <protection locked="true" hidden="true"/>
    </xf>
    <xf numFmtId="164" fontId="17" fillId="3" borderId="0" xfId="0" applyFont="true" applyBorder="true" applyAlignment="true" applyProtection="true">
      <alignment horizontal="general" vertical="center" textRotation="0" wrapText="true" indent="0" shrinkToFit="false"/>
      <protection locked="true" hidden="true"/>
    </xf>
    <xf numFmtId="164" fontId="10" fillId="3" borderId="0" xfId="0" applyFont="true" applyBorder="false" applyAlignment="true" applyProtection="true">
      <alignment horizontal="general" vertical="center" textRotation="0" wrapText="false" indent="0" shrinkToFit="false"/>
      <protection locked="true" hidden="true"/>
    </xf>
    <xf numFmtId="164" fontId="25" fillId="3" borderId="0" xfId="0" applyFont="true" applyBorder="false" applyAlignment="false" applyProtection="true">
      <alignment horizontal="general" vertical="bottom" textRotation="0" wrapText="false" indent="0" shrinkToFit="false"/>
      <protection locked="true" hidden="true"/>
    </xf>
    <xf numFmtId="164" fontId="11" fillId="3" borderId="0" xfId="0" applyFont="true" applyBorder="true" applyAlignment="true" applyProtection="true">
      <alignment horizontal="general" vertical="center" textRotation="0" wrapText="true" indent="0" shrinkToFit="false"/>
      <protection locked="true" hidden="true"/>
    </xf>
    <xf numFmtId="164" fontId="0" fillId="2" borderId="0" xfId="0" applyFont="false" applyBorder="true" applyAlignment="true" applyProtection="true">
      <alignment horizontal="center" vertical="center" textRotation="0" wrapText="false" indent="0" shrinkToFit="false"/>
      <protection locked="true" hidden="true"/>
    </xf>
    <xf numFmtId="164" fontId="11" fillId="3" borderId="0" xfId="0" applyFont="true" applyBorder="false" applyAlignment="true" applyProtection="true">
      <alignment horizontal="general" vertical="center" textRotation="0" wrapText="false" indent="0" shrinkToFit="false"/>
      <protection locked="true" hidden="true"/>
    </xf>
    <xf numFmtId="164" fontId="20" fillId="4" borderId="3" xfId="0" applyFont="true" applyBorder="true" applyAlignment="true" applyProtection="true">
      <alignment horizontal="general" vertical="center" textRotation="0" wrapText="true" indent="0" shrinkToFit="false"/>
      <protection locked="true" hidden="true"/>
    </xf>
    <xf numFmtId="167" fontId="20" fillId="4" borderId="7" xfId="0" applyFont="true" applyBorder="true" applyAlignment="true" applyProtection="true">
      <alignment horizontal="general" vertical="center" textRotation="0" wrapText="false" indent="0" shrinkToFit="false"/>
      <protection locked="true" hidden="true"/>
    </xf>
    <xf numFmtId="170" fontId="0" fillId="0" borderId="0" xfId="0" applyFont="false" applyBorder="false" applyAlignment="true" applyProtection="true">
      <alignment horizontal="center" vertical="center" textRotation="0" wrapText="false" indent="0" shrinkToFit="false"/>
      <protection locked="true" hidden="true"/>
    </xf>
    <xf numFmtId="164" fontId="0" fillId="4" borderId="16" xfId="0" applyFont="false" applyBorder="true" applyAlignment="true" applyProtection="true">
      <alignment horizontal="left" vertical="center" textRotation="0" wrapText="true" indent="0" shrinkToFit="false"/>
      <protection locked="true" hidden="true"/>
    </xf>
    <xf numFmtId="164" fontId="0" fillId="4" borderId="21" xfId="0" applyFont="false" applyBorder="true" applyAlignment="true" applyProtection="true">
      <alignment horizontal="left" vertical="center" textRotation="0" wrapText="true" indent="0" shrinkToFit="false"/>
      <protection locked="true" hidden="true"/>
    </xf>
    <xf numFmtId="164" fontId="0" fillId="4" borderId="9" xfId="0" applyFont="false" applyBorder="true" applyAlignment="true" applyProtection="true">
      <alignment horizontal="left" vertical="center" textRotation="0" wrapText="true" indent="0" shrinkToFit="false"/>
      <protection locked="true" hidden="true"/>
    </xf>
    <xf numFmtId="164" fontId="12" fillId="4" borderId="3" xfId="0" applyFont="true" applyBorder="true" applyAlignment="true" applyProtection="true">
      <alignment horizontal="left" vertical="center" textRotation="0" wrapText="true" indent="0" shrinkToFit="false"/>
      <protection locked="true" hidden="true"/>
    </xf>
    <xf numFmtId="164" fontId="0" fillId="0" borderId="0" xfId="0" applyFont="false" applyBorder="false" applyAlignment="false" applyProtection="true">
      <alignment horizontal="general" vertical="bottom" textRotation="0" wrapText="false" indent="0" shrinkToFit="false"/>
      <protection locked="false" hidden="false"/>
    </xf>
    <xf numFmtId="164" fontId="0" fillId="4" borderId="3" xfId="0" applyFont="false" applyBorder="true" applyAlignment="true" applyProtection="true">
      <alignment horizontal="left" vertical="center" textRotation="0" wrapText="true" indent="0" shrinkToFit="false"/>
      <protection locked="true" hidden="true"/>
    </xf>
    <xf numFmtId="167" fontId="0" fillId="0" borderId="7" xfId="0" applyFont="false" applyBorder="true" applyAlignment="true" applyProtection="true">
      <alignment horizontal="general" vertical="center" textRotation="0" wrapText="false" indent="0" shrinkToFit="false"/>
      <protection locked="false" hidden="false"/>
    </xf>
    <xf numFmtId="167" fontId="0" fillId="4" borderId="30" xfId="0" applyFont="false" applyBorder="true" applyAlignment="true" applyProtection="true">
      <alignment horizontal="general" vertical="center" textRotation="0" wrapText="false" indent="0" shrinkToFit="false"/>
      <protection locked="true" hidden="true"/>
    </xf>
    <xf numFmtId="170" fontId="0" fillId="0" borderId="0" xfId="0" applyFont="false" applyBorder="false" applyAlignment="false" applyProtection="false">
      <alignment horizontal="general" vertical="bottom" textRotation="0" wrapText="false" indent="0" shrinkToFit="false"/>
      <protection locked="true" hidden="false"/>
    </xf>
    <xf numFmtId="164" fontId="0" fillId="4" borderId="31" xfId="0" applyFont="false" applyBorder="true" applyAlignment="true" applyProtection="true">
      <alignment horizontal="left" vertical="center" textRotation="0" wrapText="true" indent="0" shrinkToFit="false"/>
      <protection locked="true" hidden="true"/>
    </xf>
    <xf numFmtId="167" fontId="0" fillId="0" borderId="32" xfId="0" applyFont="false" applyBorder="true" applyAlignment="true" applyProtection="true">
      <alignment horizontal="general" vertical="center" textRotation="0" wrapText="false" indent="0" shrinkToFit="false"/>
      <protection locked="false" hidden="false"/>
    </xf>
    <xf numFmtId="164" fontId="0" fillId="8" borderId="0" xfId="0" applyFont="false" applyBorder="false" applyAlignment="false" applyProtection="false">
      <alignment horizontal="general" vertical="bottom" textRotation="0" wrapText="false" indent="0" shrinkToFit="false"/>
      <protection locked="true" hidden="false"/>
    </xf>
    <xf numFmtId="164" fontId="0" fillId="0" borderId="0" xfId="0" applyFont="false" applyBorder="false" applyAlignment="true" applyProtection="false">
      <alignment horizontal="general" vertical="center" textRotation="0" wrapText="false" indent="0" shrinkToFit="false"/>
      <protection locked="true" hidden="false"/>
    </xf>
    <xf numFmtId="164" fontId="26" fillId="9" borderId="1" xfId="0" applyFont="true" applyBorder="true" applyAlignment="true" applyProtection="true">
      <alignment horizontal="center" vertical="center" textRotation="0" wrapText="false" indent="0" shrinkToFit="false"/>
      <protection locked="false" hidden="false"/>
    </xf>
    <xf numFmtId="164" fontId="26" fillId="2" borderId="1" xfId="0" applyFont="true" applyBorder="true" applyAlignment="true" applyProtection="true">
      <alignment horizontal="center" vertical="center" textRotation="0" wrapText="false" indent="0" shrinkToFit="false"/>
      <protection locked="true" hidden="true"/>
    </xf>
    <xf numFmtId="164" fontId="25" fillId="3" borderId="0" xfId="0" applyFont="true" applyBorder="false" applyAlignment="true" applyProtection="true">
      <alignment horizontal="general" vertical="center" textRotation="0" wrapText="false" indent="0" shrinkToFit="false"/>
      <protection locked="true" hidden="true"/>
    </xf>
    <xf numFmtId="164" fontId="12" fillId="4" borderId="8" xfId="0" applyFont="true" applyBorder="true" applyAlignment="true" applyProtection="true">
      <alignment horizontal="center" vertical="center" textRotation="0" wrapText="true" indent="0" shrinkToFit="false"/>
      <protection locked="true" hidden="true"/>
    </xf>
    <xf numFmtId="167" fontId="12" fillId="4" borderId="7" xfId="19" applyFont="true" applyBorder="true" applyAlignment="true" applyProtection="true">
      <alignment horizontal="general" vertical="center" textRotation="0" wrapText="true" indent="0" shrinkToFit="false"/>
      <protection locked="true" hidden="true"/>
    </xf>
    <xf numFmtId="167" fontId="12" fillId="6" borderId="8" xfId="0" applyFont="true" applyBorder="true" applyAlignment="true" applyProtection="true">
      <alignment horizontal="center" vertical="center" textRotation="0" wrapText="true" indent="0" shrinkToFit="false"/>
      <protection locked="true" hidden="true"/>
    </xf>
    <xf numFmtId="168" fontId="12" fillId="4" borderId="7" xfId="19" applyFont="true" applyBorder="true" applyAlignment="true" applyProtection="true">
      <alignment horizontal="general" vertical="center" textRotation="0" wrapText="true" indent="0" shrinkToFit="false"/>
      <protection locked="true" hidden="true"/>
    </xf>
    <xf numFmtId="164" fontId="12" fillId="6" borderId="8" xfId="0" applyFont="true" applyBorder="true" applyAlignment="true" applyProtection="true">
      <alignment horizontal="center" vertical="center" textRotation="0" wrapText="true" indent="0" shrinkToFit="false"/>
      <protection locked="true" hidden="true"/>
    </xf>
    <xf numFmtId="164" fontId="27" fillId="4" borderId="3" xfId="0" applyFont="true" applyBorder="true" applyAlignment="true" applyProtection="true">
      <alignment horizontal="general" vertical="center" textRotation="0" wrapText="true" indent="0" shrinkToFit="false"/>
      <protection locked="true" hidden="true"/>
    </xf>
    <xf numFmtId="167" fontId="28" fillId="2" borderId="7" xfId="0" applyFont="true" applyBorder="true" applyAlignment="true" applyProtection="true">
      <alignment horizontal="general" vertical="center" textRotation="0" wrapText="false" indent="0" shrinkToFit="false"/>
      <protection locked="true" hidden="true"/>
    </xf>
    <xf numFmtId="167" fontId="28" fillId="2" borderId="8" xfId="0" applyFont="true" applyBorder="true" applyAlignment="true" applyProtection="true">
      <alignment horizontal="general" vertical="center" textRotation="0" wrapText="false" indent="0" shrinkToFit="false"/>
      <protection locked="true" hidden="true"/>
    </xf>
    <xf numFmtId="170" fontId="0" fillId="2" borderId="0" xfId="0" applyFont="false" applyBorder="false" applyAlignment="true" applyProtection="true">
      <alignment horizontal="center" vertical="center" textRotation="0" wrapText="false" indent="0" shrinkToFit="false"/>
      <protection locked="true" hidden="true"/>
    </xf>
    <xf numFmtId="170" fontId="25" fillId="3" borderId="0" xfId="0" applyFont="true" applyBorder="false" applyAlignment="true" applyProtection="true">
      <alignment horizontal="center" vertical="center" textRotation="0" wrapText="false" indent="0" shrinkToFit="false"/>
      <protection locked="true" hidden="true"/>
    </xf>
    <xf numFmtId="167" fontId="20" fillId="6" borderId="8" xfId="0" applyFont="true" applyBorder="true" applyAlignment="true" applyProtection="true">
      <alignment horizontal="general" vertical="center" textRotation="0" wrapText="false" indent="0" shrinkToFit="false"/>
      <protection locked="true" hidden="true"/>
    </xf>
    <xf numFmtId="164" fontId="0" fillId="0" borderId="0" xfId="0" applyFont="true" applyBorder="false" applyAlignment="false" applyProtection="false">
      <alignment horizontal="general" vertical="bottom" textRotation="0" wrapText="false" indent="0" shrinkToFit="false"/>
      <protection locked="true" hidden="false"/>
    </xf>
    <xf numFmtId="165" fontId="29" fillId="0" borderId="0" xfId="22" applyFont="true" applyBorder="false" applyAlignment="false" applyProtection="false">
      <alignment horizontal="general" vertical="bottom" textRotation="0" wrapText="false" indent="0" shrinkToFit="false"/>
      <protection locked="true" hidden="false"/>
    </xf>
    <xf numFmtId="165" fontId="30" fillId="0" borderId="0" xfId="22" applyFont="true" applyBorder="false" applyAlignment="true" applyProtection="false">
      <alignment horizontal="center" vertical="bottom" textRotation="0" wrapText="false" indent="0" shrinkToFit="false"/>
      <protection locked="true" hidden="false"/>
    </xf>
    <xf numFmtId="165" fontId="29" fillId="0" borderId="0" xfId="22" applyFont="true" applyBorder="false" applyAlignment="true" applyProtection="false">
      <alignment horizontal="center" vertical="bottom" textRotation="0" wrapText="false" indent="0" shrinkToFit="false"/>
      <protection locked="true" hidden="false"/>
    </xf>
    <xf numFmtId="165" fontId="29" fillId="0" borderId="0" xfId="22" applyFont="true" applyBorder="false" applyAlignment="true" applyProtection="false">
      <alignment horizontal="general" vertical="center" textRotation="0" wrapText="false" indent="0" shrinkToFit="false"/>
      <protection locked="true" hidden="false"/>
    </xf>
    <xf numFmtId="164" fontId="10" fillId="3" borderId="0" xfId="0" applyFont="true" applyBorder="false" applyAlignment="true" applyProtection="false">
      <alignment horizontal="general" vertical="center" textRotation="0" wrapText="false" indent="0" shrinkToFit="false"/>
      <protection locked="true" hidden="false"/>
    </xf>
    <xf numFmtId="164" fontId="31" fillId="3" borderId="0" xfId="0" applyFont="true" applyBorder="false" applyAlignment="true" applyProtection="false">
      <alignment horizontal="general" vertical="center" textRotation="0" wrapText="false" indent="0" shrinkToFit="false"/>
      <protection locked="true" hidden="false"/>
    </xf>
    <xf numFmtId="165" fontId="21" fillId="3" borderId="33" xfId="22" applyFont="true" applyBorder="true" applyAlignment="true" applyProtection="false">
      <alignment horizontal="general" vertical="center" textRotation="0" wrapText="false" indent="0" shrinkToFit="false"/>
      <protection locked="true" hidden="false"/>
    </xf>
    <xf numFmtId="165" fontId="32" fillId="3" borderId="34" xfId="22" applyFont="true" applyBorder="true" applyAlignment="true" applyProtection="false">
      <alignment horizontal="left" vertical="center" textRotation="0" wrapText="true" indent="0" shrinkToFit="false"/>
      <protection locked="true" hidden="false"/>
    </xf>
    <xf numFmtId="165" fontId="33" fillId="0" borderId="34" xfId="22" applyFont="true" applyBorder="true" applyAlignment="true" applyProtection="true">
      <alignment horizontal="center" vertical="center" textRotation="0" wrapText="false" indent="0" shrinkToFit="false"/>
      <protection locked="false" hidden="false"/>
    </xf>
    <xf numFmtId="165" fontId="34" fillId="3" borderId="34" xfId="22" applyFont="true" applyBorder="true" applyAlignment="true" applyProtection="true">
      <alignment horizontal="center" vertical="center" textRotation="0" wrapText="false" indent="0" shrinkToFit="false"/>
      <protection locked="false" hidden="false"/>
    </xf>
    <xf numFmtId="165" fontId="30" fillId="4" borderId="35" xfId="22" applyFont="true" applyBorder="true" applyAlignment="true" applyProtection="false">
      <alignment horizontal="center" vertical="center" textRotation="0" wrapText="false" indent="0" shrinkToFit="false"/>
      <protection locked="true" hidden="false"/>
    </xf>
    <xf numFmtId="171" fontId="35" fillId="4" borderId="36" xfId="22" applyFont="true" applyBorder="true" applyAlignment="true" applyProtection="false">
      <alignment horizontal="center" vertical="center" textRotation="0" wrapText="false" indent="0" shrinkToFit="false"/>
      <protection locked="true" hidden="false"/>
    </xf>
    <xf numFmtId="165" fontId="36" fillId="4" borderId="37" xfId="22" applyFont="true" applyBorder="true" applyAlignment="true" applyProtection="false">
      <alignment horizontal="center" vertical="center" textRotation="0" wrapText="false" indent="0" shrinkToFit="false"/>
      <protection locked="true" hidden="false"/>
    </xf>
    <xf numFmtId="165" fontId="30" fillId="4" borderId="38" xfId="22" applyFont="true" applyBorder="true" applyAlignment="true" applyProtection="false">
      <alignment horizontal="general" vertical="center" textRotation="0" wrapText="true" indent="0" shrinkToFit="false"/>
      <protection locked="true" hidden="false"/>
    </xf>
    <xf numFmtId="167" fontId="30" fillId="0" borderId="36" xfId="22" applyFont="true" applyBorder="true" applyAlignment="true" applyProtection="true">
      <alignment horizontal="general" vertical="center" textRotation="0" wrapText="false" indent="0" shrinkToFit="false"/>
      <protection locked="false" hidden="false"/>
    </xf>
    <xf numFmtId="165" fontId="29" fillId="4" borderId="39" xfId="22" applyFont="true" applyBorder="true" applyAlignment="true" applyProtection="false">
      <alignment horizontal="general" vertical="center" textRotation="0" wrapText="false" indent="0" shrinkToFit="false"/>
      <protection locked="true" hidden="false"/>
    </xf>
    <xf numFmtId="167" fontId="29" fillId="4" borderId="40" xfId="22" applyFont="true" applyBorder="true" applyAlignment="true" applyProtection="false">
      <alignment horizontal="general" vertical="center" textRotation="0" wrapText="false" indent="0" shrinkToFit="false"/>
      <protection locked="true" hidden="false"/>
    </xf>
    <xf numFmtId="165" fontId="37" fillId="4" borderId="39" xfId="22" applyFont="true" applyBorder="true" applyAlignment="true" applyProtection="false">
      <alignment horizontal="general" vertical="center" textRotation="0" wrapText="false" indent="0" shrinkToFit="false"/>
      <protection locked="true" hidden="false"/>
    </xf>
    <xf numFmtId="167" fontId="29" fillId="0" borderId="40" xfId="22" applyFont="true" applyBorder="true" applyAlignment="true" applyProtection="true">
      <alignment horizontal="general" vertical="center" textRotation="0" wrapText="false" indent="0" shrinkToFit="false"/>
      <protection locked="false" hidden="false"/>
    </xf>
    <xf numFmtId="167" fontId="29" fillId="0" borderId="40" xfId="22" applyFont="true" applyBorder="true" applyAlignment="false" applyProtection="true">
      <alignment horizontal="general" vertical="bottom" textRotation="0" wrapText="false" indent="0" shrinkToFit="false"/>
      <protection locked="false" hidden="false"/>
    </xf>
    <xf numFmtId="167" fontId="30" fillId="4" borderId="40" xfId="22" applyFont="true" applyBorder="true" applyAlignment="true" applyProtection="true">
      <alignment horizontal="general" vertical="center" textRotation="0" wrapText="false" indent="0" shrinkToFit="false"/>
      <protection locked="true" hidden="true"/>
    </xf>
    <xf numFmtId="167" fontId="30" fillId="0" borderId="40" xfId="22" applyFont="true" applyBorder="true" applyAlignment="true" applyProtection="true">
      <alignment horizontal="general" vertical="center" textRotation="0" wrapText="false" indent="0" shrinkToFit="false"/>
      <protection locked="false" hidden="false"/>
    </xf>
    <xf numFmtId="165" fontId="30" fillId="4" borderId="39" xfId="22" applyFont="true" applyBorder="true" applyAlignment="true" applyProtection="false">
      <alignment horizontal="general" vertical="top" textRotation="0" wrapText="false" indent="0" shrinkToFit="false"/>
      <protection locked="true" hidden="false"/>
    </xf>
    <xf numFmtId="167" fontId="29" fillId="4" borderId="40" xfId="22" applyFont="true" applyBorder="true" applyAlignment="false" applyProtection="false">
      <alignment horizontal="general" vertical="bottom" textRotation="0" wrapText="false" indent="0" shrinkToFit="false"/>
      <protection locked="true" hidden="false"/>
    </xf>
    <xf numFmtId="167" fontId="35" fillId="4" borderId="40" xfId="22" applyFont="true" applyBorder="true" applyAlignment="true" applyProtection="false">
      <alignment horizontal="general" vertical="center" textRotation="0" wrapText="false" indent="0" shrinkToFit="false"/>
      <protection locked="true" hidden="false"/>
    </xf>
    <xf numFmtId="165" fontId="35" fillId="4" borderId="41" xfId="22" applyFont="true" applyBorder="true" applyAlignment="true" applyProtection="false">
      <alignment horizontal="general" vertical="center" textRotation="0" wrapText="false" indent="0" shrinkToFit="false"/>
      <protection locked="true" hidden="false"/>
    </xf>
    <xf numFmtId="167" fontId="30" fillId="4" borderId="37" xfId="22" applyFont="true" applyBorder="true" applyAlignment="true" applyProtection="true">
      <alignment horizontal="general" vertical="center" textRotation="0" wrapText="false" indent="0" shrinkToFit="false"/>
      <protection locked="true" hidden="true"/>
    </xf>
    <xf numFmtId="165" fontId="30" fillId="4" borderId="38" xfId="22" applyFont="true" applyBorder="true" applyAlignment="true" applyProtection="false">
      <alignment horizontal="center" vertical="center" textRotation="0" wrapText="false" indent="0" shrinkToFit="false"/>
      <protection locked="true" hidden="false"/>
    </xf>
    <xf numFmtId="165" fontId="29" fillId="4" borderId="38" xfId="22" applyFont="true" applyBorder="true" applyAlignment="true" applyProtection="false">
      <alignment horizontal="general" vertical="center" textRotation="0" wrapText="false" indent="0" shrinkToFit="false"/>
      <protection locked="true" hidden="false"/>
    </xf>
    <xf numFmtId="167" fontId="29" fillId="4" borderId="36" xfId="22" applyFont="true" applyBorder="true" applyAlignment="true" applyProtection="false">
      <alignment horizontal="general" vertical="center" textRotation="0" wrapText="false" indent="0" shrinkToFit="false"/>
      <protection locked="true" hidden="false"/>
    </xf>
    <xf numFmtId="164" fontId="0" fillId="0" borderId="33" xfId="0" applyFont="false" applyBorder="true" applyAlignment="true" applyProtection="true">
      <alignment horizontal="center" vertical="bottom" textRotation="0" wrapText="false" indent="0" shrinkToFit="false"/>
      <protection locked="true" hidden="true"/>
    </xf>
    <xf numFmtId="165" fontId="30" fillId="0" borderId="0" xfId="22" applyFont="true" applyBorder="false" applyAlignment="true" applyProtection="false">
      <alignment horizontal="general" vertical="center" textRotation="0" wrapText="false" indent="0" shrinkToFit="false"/>
      <protection locked="true" hidden="false"/>
    </xf>
    <xf numFmtId="165" fontId="32" fillId="3" borderId="0" xfId="22" applyFont="true" applyBorder="false" applyAlignment="true" applyProtection="false">
      <alignment horizontal="general" vertical="center" textRotation="0" wrapText="false" indent="0" shrinkToFit="false"/>
      <protection locked="true" hidden="false"/>
    </xf>
    <xf numFmtId="165" fontId="30" fillId="4" borderId="42" xfId="22" applyFont="true" applyBorder="true" applyAlignment="true" applyProtection="false">
      <alignment horizontal="general" vertical="center" textRotation="0" wrapText="false" indent="0" shrinkToFit="false"/>
      <protection locked="true" hidden="false"/>
    </xf>
    <xf numFmtId="165" fontId="30" fillId="4" borderId="43" xfId="22" applyFont="true" applyBorder="true" applyAlignment="true" applyProtection="false">
      <alignment horizontal="general" vertical="center" textRotation="0" wrapText="false" indent="0" shrinkToFit="false"/>
      <protection locked="true" hidden="false"/>
    </xf>
    <xf numFmtId="165" fontId="29" fillId="4" borderId="44" xfId="22" applyFont="true" applyBorder="true" applyAlignment="true" applyProtection="false">
      <alignment horizontal="general" vertical="center" textRotation="0" wrapText="false" indent="0" shrinkToFit="false"/>
      <protection locked="true" hidden="false"/>
    </xf>
    <xf numFmtId="165" fontId="30" fillId="4" borderId="45" xfId="22" applyFont="true" applyBorder="true" applyAlignment="true" applyProtection="false">
      <alignment horizontal="general" vertical="center" textRotation="0" wrapText="false" indent="0" shrinkToFit="false"/>
      <protection locked="true" hidden="false"/>
    </xf>
    <xf numFmtId="167" fontId="30" fillId="0" borderId="46" xfId="22" applyFont="true" applyBorder="true" applyAlignment="true" applyProtection="true">
      <alignment horizontal="general" vertical="center" textRotation="0" wrapText="false" indent="0" shrinkToFit="false"/>
      <protection locked="false" hidden="false"/>
    </xf>
    <xf numFmtId="167" fontId="30" fillId="0" borderId="46" xfId="22" applyFont="true" applyBorder="true" applyAlignment="false" applyProtection="true">
      <alignment horizontal="general" vertical="bottom" textRotation="0" wrapText="false" indent="0" shrinkToFit="false"/>
      <protection locked="false" hidden="false"/>
    </xf>
    <xf numFmtId="167" fontId="30" fillId="4" borderId="46" xfId="22" applyFont="true" applyBorder="true" applyAlignment="true" applyProtection="false">
      <alignment horizontal="general" vertical="center" textRotation="0" wrapText="false" indent="0" shrinkToFit="false"/>
      <protection locked="true" hidden="false"/>
    </xf>
    <xf numFmtId="165" fontId="37" fillId="4" borderId="45" xfId="22" applyFont="true" applyBorder="true" applyAlignment="true" applyProtection="false">
      <alignment horizontal="general" vertical="center" textRotation="0" wrapText="false" indent="0" shrinkToFit="false"/>
      <protection locked="true" hidden="false"/>
    </xf>
    <xf numFmtId="167" fontId="37" fillId="0" borderId="46" xfId="22" applyFont="true" applyBorder="true" applyAlignment="true" applyProtection="true">
      <alignment horizontal="general" vertical="center" textRotation="0" wrapText="false" indent="0" shrinkToFit="false"/>
      <protection locked="false" hidden="false"/>
    </xf>
    <xf numFmtId="167" fontId="30" fillId="4" borderId="46" xfId="22" applyFont="true" applyBorder="true" applyAlignment="true" applyProtection="true">
      <alignment horizontal="general" vertical="center" textRotation="0" wrapText="false" indent="0" shrinkToFit="false"/>
      <protection locked="true" hidden="true"/>
    </xf>
    <xf numFmtId="167" fontId="29" fillId="4" borderId="46" xfId="22" applyFont="true" applyBorder="true" applyAlignment="true" applyProtection="true">
      <alignment horizontal="general" vertical="center" textRotation="0" wrapText="false" indent="0" shrinkToFit="false"/>
      <protection locked="true" hidden="true"/>
    </xf>
    <xf numFmtId="167" fontId="29" fillId="4" borderId="46" xfId="22" applyFont="true" applyBorder="true" applyAlignment="true" applyProtection="false">
      <alignment horizontal="general" vertical="center" textRotation="0" wrapText="false" indent="0" shrinkToFit="false"/>
      <protection locked="true" hidden="false"/>
    </xf>
    <xf numFmtId="167" fontId="37" fillId="0" borderId="46" xfId="22" applyFont="true" applyBorder="true" applyAlignment="false" applyProtection="true">
      <alignment horizontal="general" vertical="bottom" textRotation="0" wrapText="false" indent="0" shrinkToFit="false"/>
      <protection locked="false" hidden="false"/>
    </xf>
    <xf numFmtId="165" fontId="38" fillId="4" borderId="45" xfId="22" applyFont="true" applyBorder="true" applyAlignment="true" applyProtection="false">
      <alignment horizontal="left" vertical="center" textRotation="0" wrapText="true" indent="0" shrinkToFit="false"/>
      <protection locked="true" hidden="false"/>
    </xf>
    <xf numFmtId="167" fontId="30" fillId="4" borderId="46" xfId="22" applyFont="true" applyBorder="true" applyAlignment="false" applyProtection="true">
      <alignment horizontal="general" vertical="bottom" textRotation="0" wrapText="false" indent="0" shrinkToFit="false"/>
      <protection locked="true" hidden="true"/>
    </xf>
    <xf numFmtId="165" fontId="29" fillId="4" borderId="45" xfId="22" applyFont="true" applyBorder="true" applyAlignment="true" applyProtection="false">
      <alignment horizontal="general" vertical="center" textRotation="0" wrapText="false" indent="0" shrinkToFit="false"/>
      <protection locked="true" hidden="false"/>
    </xf>
    <xf numFmtId="167" fontId="29" fillId="0" borderId="46" xfId="22" applyFont="true" applyBorder="true" applyAlignment="false" applyProtection="true">
      <alignment horizontal="general" vertical="bottom" textRotation="0" wrapText="false" indent="0" shrinkToFit="false"/>
      <protection locked="false" hidden="false"/>
    </xf>
    <xf numFmtId="167" fontId="29" fillId="4" borderId="46" xfId="22" applyFont="true" applyBorder="true" applyAlignment="false" applyProtection="false">
      <alignment horizontal="general" vertical="bottom" textRotation="0" wrapText="false" indent="0" shrinkToFit="false"/>
      <protection locked="true" hidden="false"/>
    </xf>
    <xf numFmtId="167" fontId="29" fillId="0" borderId="46" xfId="22" applyFont="true" applyBorder="true" applyAlignment="true" applyProtection="true">
      <alignment horizontal="general" vertical="center" textRotation="0" wrapText="false" indent="0" shrinkToFit="false"/>
      <protection locked="false" hidden="false"/>
    </xf>
    <xf numFmtId="165" fontId="30" fillId="4" borderId="45" xfId="22" applyFont="true" applyBorder="true" applyAlignment="true" applyProtection="false">
      <alignment horizontal="general" vertical="top" textRotation="0" wrapText="false" indent="0" shrinkToFit="false"/>
      <protection locked="true" hidden="false"/>
    </xf>
    <xf numFmtId="165" fontId="30" fillId="4" borderId="45" xfId="22" applyFont="true" applyBorder="true" applyAlignment="false" applyProtection="false">
      <alignment horizontal="general" vertical="bottom" textRotation="0" wrapText="false" indent="0" shrinkToFit="false"/>
      <protection locked="true" hidden="false"/>
    </xf>
    <xf numFmtId="165" fontId="39" fillId="4" borderId="45" xfId="22" applyFont="true" applyBorder="true" applyAlignment="true" applyProtection="false">
      <alignment horizontal="general" vertical="center" textRotation="0" wrapText="false" indent="0" shrinkToFit="false"/>
      <protection locked="true" hidden="false"/>
    </xf>
    <xf numFmtId="167" fontId="40" fillId="4" borderId="46" xfId="22" applyFont="true" applyBorder="true" applyAlignment="true" applyProtection="true">
      <alignment horizontal="general" vertical="center" textRotation="0" wrapText="false" indent="0" shrinkToFit="false"/>
      <protection locked="true" hidden="true"/>
    </xf>
    <xf numFmtId="165" fontId="39" fillId="4" borderId="47" xfId="22" applyFont="true" applyBorder="true" applyAlignment="true" applyProtection="false">
      <alignment horizontal="general" vertical="center" textRotation="0" wrapText="false" indent="0" shrinkToFit="false"/>
      <protection locked="true" hidden="false"/>
    </xf>
    <xf numFmtId="167" fontId="40" fillId="4" borderId="48" xfId="22" applyFont="true" applyBorder="true" applyAlignment="true" applyProtection="true">
      <alignment horizontal="general" vertical="center" textRotation="0" wrapText="false" indent="0" shrinkToFit="false"/>
      <protection locked="true" hidden="true"/>
    </xf>
    <xf numFmtId="165" fontId="10" fillId="3" borderId="49" xfId="22" applyFont="true" applyBorder="true" applyAlignment="true" applyProtection="false">
      <alignment horizontal="general" vertical="center" textRotation="0" wrapText="true" indent="0" shrinkToFit="false"/>
      <protection locked="true" hidden="false"/>
    </xf>
    <xf numFmtId="165" fontId="29" fillId="0" borderId="49" xfId="22" applyFont="true" applyBorder="true" applyAlignment="true" applyProtection="true">
      <alignment horizontal="center" vertical="center" textRotation="0" wrapText="false" indent="0" shrinkToFit="false"/>
      <protection locked="false" hidden="false"/>
    </xf>
    <xf numFmtId="165" fontId="30" fillId="4" borderId="0" xfId="22" applyFont="true" applyBorder="false" applyAlignment="true" applyProtection="true">
      <alignment horizontal="general" vertical="center" textRotation="0" wrapText="false" indent="0" shrinkToFit="false"/>
      <protection locked="true" hidden="true"/>
    </xf>
    <xf numFmtId="166" fontId="29" fillId="4" borderId="0" xfId="19" applyFont="true" applyBorder="true" applyAlignment="true" applyProtection="true">
      <alignment horizontal="general" vertical="center" textRotation="0" wrapText="false" indent="0" shrinkToFit="false"/>
      <protection locked="true" hidden="true"/>
    </xf>
    <xf numFmtId="165" fontId="29" fillId="4" borderId="0" xfId="22" applyFont="true" applyBorder="false" applyAlignment="true" applyProtection="true">
      <alignment horizontal="general" vertical="center" textRotation="0" wrapText="false" indent="0" shrinkToFit="false"/>
      <protection locked="true" hidden="true"/>
    </xf>
    <xf numFmtId="164" fontId="10" fillId="3" borderId="50" xfId="0" applyFont="true" applyBorder="true" applyAlignment="false" applyProtection="false">
      <alignment horizontal="general" vertical="bottom" textRotation="0" wrapText="false" indent="0" shrinkToFit="false"/>
      <protection locked="true" hidden="false"/>
    </xf>
    <xf numFmtId="164" fontId="42" fillId="4" borderId="51" xfId="0" applyFont="true" applyBorder="true" applyAlignment="true" applyProtection="false">
      <alignment horizontal="center" vertical="center" textRotation="0" wrapText="true" indent="0" shrinkToFit="false"/>
      <protection locked="true" hidden="false"/>
    </xf>
    <xf numFmtId="164" fontId="42" fillId="4" borderId="52" xfId="0" applyFont="true" applyBorder="true" applyAlignment="true" applyProtection="false">
      <alignment horizontal="center" vertical="center" textRotation="0" wrapText="true" indent="0" shrinkToFit="false"/>
      <protection locked="true" hidden="false"/>
    </xf>
    <xf numFmtId="164" fontId="42" fillId="4" borderId="53" xfId="0" applyFont="true" applyBorder="true" applyAlignment="true" applyProtection="false">
      <alignment horizontal="center" vertical="center" textRotation="0" wrapText="true" indent="0" shrinkToFit="false"/>
      <protection locked="true" hidden="false"/>
    </xf>
    <xf numFmtId="164" fontId="42" fillId="4" borderId="54" xfId="0" applyFont="true" applyBorder="true" applyAlignment="true" applyProtection="false">
      <alignment horizontal="center" vertical="center" textRotation="0" wrapText="true" indent="0" shrinkToFit="false"/>
      <protection locked="true" hidden="false"/>
    </xf>
    <xf numFmtId="164" fontId="42" fillId="4" borderId="55" xfId="0" applyFont="true" applyBorder="true" applyAlignment="true" applyProtection="false">
      <alignment horizontal="center" vertical="center" textRotation="0" wrapText="true" indent="0" shrinkToFit="false"/>
      <protection locked="true" hidden="false"/>
    </xf>
    <xf numFmtId="164" fontId="42" fillId="4" borderId="56" xfId="0" applyFont="true" applyBorder="true" applyAlignment="true" applyProtection="false">
      <alignment horizontal="center" vertical="center" textRotation="0" wrapText="true" indent="0" shrinkToFit="false"/>
      <protection locked="true" hidden="false"/>
    </xf>
    <xf numFmtId="164" fontId="43" fillId="4" borderId="57" xfId="0" applyFont="true" applyBorder="true" applyAlignment="true" applyProtection="false">
      <alignment horizontal="left" vertical="center" textRotation="0" wrapText="true" indent="0" shrinkToFit="false"/>
      <protection locked="true" hidden="false"/>
    </xf>
    <xf numFmtId="167" fontId="43" fillId="4" borderId="54" xfId="0" applyFont="true" applyBorder="true" applyAlignment="true" applyProtection="true">
      <alignment horizontal="general" vertical="center" textRotation="0" wrapText="true" indent="0" shrinkToFit="false"/>
      <protection locked="true" hidden="true"/>
    </xf>
    <xf numFmtId="167" fontId="43" fillId="0" borderId="54" xfId="0" applyFont="true" applyBorder="true" applyAlignment="true" applyProtection="true">
      <alignment horizontal="general" vertical="center" textRotation="0" wrapText="true" indent="0" shrinkToFit="false"/>
      <protection locked="false" hidden="false"/>
    </xf>
    <xf numFmtId="164" fontId="43" fillId="4" borderId="58" xfId="0" applyFont="true" applyBorder="true" applyAlignment="true" applyProtection="false">
      <alignment horizontal="left" vertical="center" textRotation="0" wrapText="true" indent="0" shrinkToFit="false"/>
      <protection locked="true" hidden="false"/>
    </xf>
    <xf numFmtId="167" fontId="43" fillId="4" borderId="59" xfId="0" applyFont="true" applyBorder="true" applyAlignment="true" applyProtection="true">
      <alignment horizontal="general" vertical="center" textRotation="0" wrapText="true" indent="0" shrinkToFit="false"/>
      <protection locked="true" hidden="true"/>
    </xf>
    <xf numFmtId="164" fontId="43" fillId="4" borderId="58" xfId="0" applyFont="true" applyBorder="true" applyAlignment="true" applyProtection="true">
      <alignment horizontal="left" vertical="center" textRotation="0" wrapText="true" indent="0" shrinkToFit="false"/>
      <protection locked="true" hidden="true"/>
    </xf>
    <xf numFmtId="167" fontId="43" fillId="0" borderId="59" xfId="0" applyFont="true" applyBorder="true" applyAlignment="true" applyProtection="true">
      <alignment horizontal="general" vertical="center" textRotation="0" wrapText="true" indent="0" shrinkToFit="false"/>
      <protection locked="false" hidden="false"/>
    </xf>
    <xf numFmtId="164" fontId="43" fillId="0" borderId="58" xfId="0" applyFont="true" applyBorder="true" applyAlignment="true" applyProtection="true">
      <alignment horizontal="left" vertical="center" textRotation="0" wrapText="true" indent="0" shrinkToFit="false"/>
      <protection locked="false" hidden="false"/>
    </xf>
    <xf numFmtId="164" fontId="43" fillId="0" borderId="60" xfId="0" applyFont="true" applyBorder="true" applyAlignment="true" applyProtection="true">
      <alignment horizontal="left" vertical="center" textRotation="0" wrapText="true" indent="0" shrinkToFit="false"/>
      <protection locked="false" hidden="false"/>
    </xf>
    <xf numFmtId="167" fontId="43" fillId="0" borderId="61" xfId="0" applyFont="true" applyBorder="true" applyAlignment="true" applyProtection="true">
      <alignment horizontal="general" vertical="center" textRotation="0" wrapText="true" indent="0" shrinkToFit="false"/>
      <protection locked="false" hidden="false"/>
    </xf>
    <xf numFmtId="164" fontId="42" fillId="4" borderId="51" xfId="0" applyFont="true" applyBorder="true" applyAlignment="true" applyProtection="false">
      <alignment horizontal="left" vertical="center" textRotation="0" wrapText="true" indent="0" shrinkToFit="false"/>
      <protection locked="true" hidden="false"/>
    </xf>
    <xf numFmtId="167" fontId="42" fillId="4" borderId="62" xfId="0" applyFont="true" applyBorder="true" applyAlignment="true" applyProtection="true">
      <alignment horizontal="general" vertical="center" textRotation="0" wrapText="true" indent="0" shrinkToFit="false"/>
      <protection locked="true" hidden="true"/>
    </xf>
    <xf numFmtId="164" fontId="45" fillId="3" borderId="49" xfId="0" applyFont="true" applyBorder="true" applyAlignment="true" applyProtection="false">
      <alignment horizontal="general" vertical="center" textRotation="0" wrapText="true" indent="0" shrinkToFit="false"/>
      <protection locked="true" hidden="false"/>
    </xf>
    <xf numFmtId="164" fontId="0" fillId="0" borderId="42" xfId="0" applyFont="false" applyBorder="true" applyAlignment="true" applyProtection="true">
      <alignment horizontal="center" vertical="bottom" textRotation="0" wrapText="false" indent="0" shrinkToFit="false"/>
      <protection locked="true" hidden="true"/>
    </xf>
    <xf numFmtId="164" fontId="0" fillId="2" borderId="0" xfId="0" applyFont="false" applyBorder="false" applyAlignment="false" applyProtection="false">
      <alignment horizontal="general" vertical="bottom" textRotation="0" wrapText="false" indent="0" shrinkToFit="false"/>
      <protection locked="true" hidden="false"/>
    </xf>
    <xf numFmtId="164" fontId="0" fillId="0" borderId="63" xfId="0" applyFont="true" applyBorder="true" applyAlignment="true" applyProtection="false">
      <alignment horizontal="left" vertical="center" textRotation="0" wrapText="true" indent="0" shrinkToFit="false"/>
      <protection locked="true" hidden="false"/>
    </xf>
    <xf numFmtId="164" fontId="0" fillId="0" borderId="64" xfId="0" applyFont="false" applyBorder="true" applyAlignment="false" applyProtection="false">
      <alignment horizontal="general" vertical="bottom" textRotation="0" wrapText="false" indent="0" shrinkToFit="false"/>
      <protection locked="true" hidden="false"/>
    </xf>
    <xf numFmtId="164" fontId="0" fillId="0" borderId="65" xfId="0" applyFont="false" applyBorder="true" applyAlignment="false" applyProtection="false">
      <alignment horizontal="general" vertical="bottom" textRotation="0" wrapText="false" indent="0" shrinkToFit="false"/>
      <protection locked="true" hidden="false"/>
    </xf>
    <xf numFmtId="164" fontId="0" fillId="0" borderId="64" xfId="0" applyFont="true" applyBorder="true" applyAlignment="true" applyProtection="false">
      <alignment horizontal="center" vertical="bottom" textRotation="0" wrapText="false" indent="0" shrinkToFit="false"/>
      <protection locked="true" hidden="false"/>
    </xf>
    <xf numFmtId="164" fontId="0" fillId="0" borderId="66" xfId="0" applyFont="false" applyBorder="true" applyAlignment="true" applyProtection="false">
      <alignment horizontal="center" vertical="bottom" textRotation="0" wrapText="false" indent="0" shrinkToFit="false"/>
      <protection locked="true" hidden="false"/>
    </xf>
    <xf numFmtId="164" fontId="0" fillId="0" borderId="67" xfId="0" applyFont="false" applyBorder="true" applyAlignment="false" applyProtection="false">
      <alignment horizontal="general" vertical="bottom" textRotation="0" wrapText="false" indent="0" shrinkToFit="false"/>
      <protection locked="true" hidden="false"/>
    </xf>
    <xf numFmtId="164" fontId="0" fillId="0" borderId="50" xfId="0" applyFont="false" applyBorder="true" applyAlignment="false" applyProtection="false">
      <alignment horizontal="general" vertical="bottom" textRotation="0" wrapText="false" indent="0" shrinkToFit="false"/>
      <protection locked="true" hidden="false"/>
    </xf>
    <xf numFmtId="164" fontId="0" fillId="0" borderId="68" xfId="0" applyFont="false" applyBorder="true" applyAlignment="false" applyProtection="false">
      <alignment horizontal="general" vertical="bottom" textRotation="0" wrapText="false" indent="0" shrinkToFit="false"/>
      <protection locked="true" hidden="false"/>
    </xf>
    <xf numFmtId="164" fontId="18" fillId="4" borderId="2" xfId="0" applyFont="true" applyBorder="true" applyAlignment="true" applyProtection="false">
      <alignment horizontal="left" vertical="center" textRotation="0" wrapText="true" indent="0" shrinkToFit="false"/>
      <protection locked="true" hidden="false"/>
    </xf>
    <xf numFmtId="164" fontId="0" fillId="4" borderId="0" xfId="0" applyFont="false" applyBorder="false" applyAlignment="true" applyProtection="true">
      <alignment horizontal="general" vertical="center" textRotation="0" wrapText="false" indent="0" shrinkToFit="false"/>
      <protection locked="true" hidden="true"/>
    </xf>
    <xf numFmtId="164" fontId="0" fillId="4" borderId="0" xfId="0" applyFont="false" applyBorder="false" applyAlignment="false" applyProtection="true">
      <alignment horizontal="general" vertical="bottom" textRotation="0" wrapText="false" indent="0" shrinkToFit="false"/>
      <protection locked="true" hidden="true"/>
    </xf>
    <xf numFmtId="167" fontId="20" fillId="4" borderId="25" xfId="0" applyFont="true" applyBorder="true" applyAlignment="true" applyProtection="true">
      <alignment horizontal="center" vertical="bottom" textRotation="0" wrapText="true" indent="0" shrinkToFit="false"/>
      <protection locked="true" hidden="true"/>
    </xf>
    <xf numFmtId="164" fontId="12" fillId="4" borderId="7" xfId="0" applyFont="true" applyBorder="true" applyAlignment="true" applyProtection="true">
      <alignment horizontal="center" vertical="center" textRotation="0" wrapText="true" indent="0" shrinkToFit="false"/>
      <protection locked="true" hidden="true"/>
    </xf>
    <xf numFmtId="164" fontId="10" fillId="3" borderId="0" xfId="0" applyFont="true" applyBorder="false" applyAlignment="false" applyProtection="true">
      <alignment horizontal="general" vertical="bottom" textRotation="0" wrapText="false" indent="0" shrinkToFit="false"/>
      <protection locked="true" hidden="true"/>
    </xf>
    <xf numFmtId="164" fontId="13" fillId="4" borderId="8" xfId="0" applyFont="true" applyBorder="true" applyAlignment="true" applyProtection="true">
      <alignment horizontal="center" vertical="center" textRotation="0" wrapText="true" indent="0" shrinkToFit="false"/>
      <protection locked="true" hidden="true"/>
    </xf>
    <xf numFmtId="164" fontId="0" fillId="0" borderId="2" xfId="0" applyFont="false" applyBorder="true" applyAlignment="true" applyProtection="true">
      <alignment horizontal="center" vertical="center" textRotation="0" wrapText="true" indent="0" shrinkToFit="false"/>
      <protection locked="false" hidden="false"/>
    </xf>
    <xf numFmtId="164" fontId="0" fillId="4" borderId="69" xfId="0" applyFont="true" applyBorder="true" applyAlignment="true" applyProtection="true">
      <alignment horizontal="center" vertical="center" textRotation="0" wrapText="true" indent="0" shrinkToFit="false"/>
      <protection locked="true" hidden="true"/>
    </xf>
    <xf numFmtId="164" fontId="10" fillId="3" borderId="0" xfId="0" applyFont="true" applyBorder="false" applyAlignment="true" applyProtection="false">
      <alignment horizontal="general" vertical="center" textRotation="0" wrapText="true" indent="0" shrinkToFit="false"/>
      <protection locked="true" hidden="false"/>
    </xf>
    <xf numFmtId="164" fontId="25" fillId="3" borderId="0" xfId="0" applyFont="true" applyBorder="false" applyAlignment="false" applyProtection="false">
      <alignment horizontal="general" vertical="bottom" textRotation="0" wrapText="false" indent="0" shrinkToFit="false"/>
      <protection locked="true" hidden="false"/>
    </xf>
    <xf numFmtId="164" fontId="0" fillId="0" borderId="70" xfId="0" applyFont="false" applyBorder="true" applyAlignment="true" applyProtection="true">
      <alignment horizontal="general" vertical="center" textRotation="0" wrapText="true" indent="0" shrinkToFit="false"/>
      <protection locked="false" hidden="false"/>
    </xf>
    <xf numFmtId="164" fontId="0" fillId="0" borderId="71" xfId="0" applyFont="false" applyBorder="true" applyAlignment="true" applyProtection="true">
      <alignment horizontal="general" vertical="center" textRotation="0" wrapText="true" indent="0" shrinkToFit="false"/>
      <protection locked="false" hidden="false"/>
    </xf>
    <xf numFmtId="164" fontId="0" fillId="0" borderId="70" xfId="0" applyFont="false" applyBorder="true" applyAlignment="true" applyProtection="true">
      <alignment horizontal="left" vertical="center" textRotation="0" wrapText="true" indent="0" shrinkToFit="false"/>
      <protection locked="false" hidden="false"/>
    </xf>
    <xf numFmtId="164" fontId="0" fillId="0" borderId="71" xfId="0" applyFont="false" applyBorder="true" applyAlignment="true" applyProtection="true">
      <alignment horizontal="left" vertical="center" textRotation="0" wrapText="true" indent="0" shrinkToFit="false"/>
      <protection locked="false" hidden="false"/>
    </xf>
    <xf numFmtId="164" fontId="0" fillId="0" borderId="72" xfId="0" applyFont="false" applyBorder="true" applyAlignment="true" applyProtection="true">
      <alignment horizontal="general" vertical="center" textRotation="0" wrapText="true" indent="0" shrinkToFit="false"/>
      <protection locked="false" hidden="false"/>
    </xf>
    <xf numFmtId="164" fontId="0" fillId="0" borderId="73" xfId="0" applyFont="false" applyBorder="true" applyAlignment="true" applyProtection="true">
      <alignment horizontal="general" vertical="center" textRotation="0" wrapText="true" indent="0" shrinkToFit="false"/>
      <protection locked="false" hidden="false"/>
    </xf>
    <xf numFmtId="164" fontId="22" fillId="4" borderId="8" xfId="0" applyFont="true" applyBorder="true" applyAlignment="true" applyProtection="true">
      <alignment horizontal="center" vertical="center" textRotation="0" wrapText="true" indent="0" shrinkToFit="false"/>
      <protection locked="true" hidden="true"/>
    </xf>
    <xf numFmtId="164" fontId="20" fillId="4" borderId="5" xfId="0" applyFont="true" applyBorder="true" applyAlignment="true" applyProtection="true">
      <alignment horizontal="center" vertical="center" textRotation="0" wrapText="true" indent="0" shrinkToFit="false"/>
      <protection locked="true" hidden="true"/>
    </xf>
    <xf numFmtId="164" fontId="20" fillId="4" borderId="2" xfId="0" applyFont="true" applyBorder="true" applyAlignment="true" applyProtection="true">
      <alignment horizontal="center" vertical="center" textRotation="0" wrapText="true" indent="0" shrinkToFit="false"/>
      <protection locked="true" hidden="true"/>
    </xf>
    <xf numFmtId="164" fontId="23" fillId="4" borderId="3" xfId="0" applyFont="true" applyBorder="true" applyAlignment="true" applyProtection="true">
      <alignment horizontal="center" vertical="center" textRotation="0" wrapText="true" indent="0" shrinkToFit="false"/>
      <protection locked="true" hidden="true"/>
    </xf>
    <xf numFmtId="167" fontId="20" fillId="4" borderId="25" xfId="0" applyFont="true" applyBorder="true" applyAlignment="true" applyProtection="true">
      <alignment horizontal="center" vertical="center" textRotation="0" wrapText="true" indent="0" shrinkToFit="false"/>
      <protection locked="true" hidden="true"/>
    </xf>
    <xf numFmtId="164" fontId="12" fillId="0" borderId="3" xfId="0" applyFont="true" applyBorder="true" applyAlignment="true" applyProtection="false">
      <alignment horizontal="center" vertical="center" textRotation="0" wrapText="true" indent="0" shrinkToFit="false"/>
      <protection locked="true" hidden="false"/>
    </xf>
    <xf numFmtId="164" fontId="20" fillId="4" borderId="3" xfId="0" applyFont="true" applyBorder="true" applyAlignment="true" applyProtection="false">
      <alignment horizontal="general" vertical="center" textRotation="0" wrapText="true" indent="0" shrinkToFit="false"/>
      <protection locked="true" hidden="false"/>
    </xf>
    <xf numFmtId="164" fontId="0" fillId="4" borderId="16" xfId="0" applyFont="false" applyBorder="true" applyAlignment="true" applyProtection="true">
      <alignment horizontal="general" vertical="center" textRotation="0" wrapText="true" indent="0" shrinkToFit="false"/>
      <protection locked="false" hidden="false"/>
    </xf>
    <xf numFmtId="164" fontId="0" fillId="4" borderId="21" xfId="0" applyFont="false" applyBorder="true" applyAlignment="true" applyProtection="true">
      <alignment horizontal="general" vertical="center" textRotation="0" wrapText="true" indent="0" shrinkToFit="false"/>
      <protection locked="false" hidden="false"/>
    </xf>
    <xf numFmtId="164" fontId="0" fillId="4" borderId="9" xfId="0" applyFont="false" applyBorder="true" applyAlignment="true" applyProtection="true">
      <alignment horizontal="general" vertical="center" textRotation="0" wrapText="true" indent="0" shrinkToFit="false"/>
      <protection locked="false" hidden="false"/>
    </xf>
    <xf numFmtId="164" fontId="0" fillId="4" borderId="3" xfId="0" applyFont="false" applyBorder="true" applyAlignment="true" applyProtection="true">
      <alignment horizontal="general" vertical="center" textRotation="0" wrapText="true" indent="0" shrinkToFit="false"/>
      <protection locked="true" hidden="true"/>
    </xf>
    <xf numFmtId="164" fontId="0" fillId="4" borderId="31" xfId="0" applyFont="false" applyBorder="true" applyAlignment="true" applyProtection="true">
      <alignment horizontal="general" vertical="center" textRotation="0" wrapText="true" indent="0" shrinkToFit="false"/>
      <protection locked="false" hidden="false"/>
    </xf>
    <xf numFmtId="164" fontId="25" fillId="3" borderId="0" xfId="0" applyFont="true" applyBorder="false" applyAlignment="true" applyProtection="false">
      <alignment horizontal="general" vertical="center" textRotation="0" wrapText="false" indent="0" shrinkToFit="false"/>
      <protection locked="true" hidden="false"/>
    </xf>
    <xf numFmtId="164" fontId="10" fillId="3" borderId="50" xfId="0" applyFont="true" applyBorder="true" applyAlignment="true" applyProtection="true">
      <alignment horizontal="general" vertical="center" textRotation="0" wrapText="false" indent="0" shrinkToFit="false"/>
      <protection locked="true" hidden="true"/>
    </xf>
    <xf numFmtId="164" fontId="0" fillId="4" borderId="57" xfId="0" applyFont="true" applyBorder="true" applyAlignment="true" applyProtection="true">
      <alignment horizontal="center" vertical="center" textRotation="0" wrapText="true" indent="0" shrinkToFit="false"/>
      <protection locked="true" hidden="true"/>
    </xf>
    <xf numFmtId="164" fontId="0" fillId="4" borderId="52" xfId="0" applyFont="true" applyBorder="true" applyAlignment="true" applyProtection="true">
      <alignment horizontal="center" vertical="center" textRotation="0" wrapText="true" indent="0" shrinkToFit="false"/>
      <protection locked="true" hidden="true"/>
    </xf>
    <xf numFmtId="164" fontId="12" fillId="4" borderId="52" xfId="0" applyFont="true" applyBorder="true" applyAlignment="true" applyProtection="true">
      <alignment horizontal="center" vertical="center" textRotation="0" wrapText="true" indent="0" shrinkToFit="false"/>
      <protection locked="true" hidden="true"/>
    </xf>
    <xf numFmtId="164" fontId="12" fillId="4" borderId="74" xfId="0" applyFont="true" applyBorder="true" applyAlignment="true" applyProtection="true">
      <alignment horizontal="center" vertical="center" textRotation="0" wrapText="true" indent="0" shrinkToFit="false"/>
      <protection locked="true" hidden="true"/>
    </xf>
    <xf numFmtId="164" fontId="12" fillId="4" borderId="75" xfId="0" applyFont="true" applyBorder="true" applyAlignment="true" applyProtection="true">
      <alignment horizontal="center" vertical="center" textRotation="0" wrapText="true" indent="0" shrinkToFit="false"/>
      <protection locked="true" hidden="true"/>
    </xf>
    <xf numFmtId="164" fontId="0" fillId="4" borderId="76" xfId="0" applyFont="true" applyBorder="true" applyAlignment="true" applyProtection="true">
      <alignment horizontal="center" vertical="center" textRotation="0" wrapText="true" indent="0" shrinkToFit="false"/>
      <protection locked="true" hidden="true"/>
    </xf>
    <xf numFmtId="164" fontId="12" fillId="4" borderId="76" xfId="0" applyFont="true" applyBorder="true" applyAlignment="true" applyProtection="true">
      <alignment horizontal="center" vertical="center" textRotation="0" wrapText="true" indent="0" shrinkToFit="false"/>
      <protection locked="true" hidden="true"/>
    </xf>
    <xf numFmtId="164" fontId="0" fillId="4" borderId="58" xfId="0" applyFont="true" applyBorder="true" applyAlignment="true" applyProtection="true">
      <alignment horizontal="left" vertical="center" textRotation="0" wrapText="true" indent="0" shrinkToFit="false"/>
      <protection locked="true" hidden="true"/>
    </xf>
    <xf numFmtId="164" fontId="0" fillId="4" borderId="76" xfId="0" applyFont="true" applyBorder="true" applyAlignment="true" applyProtection="true">
      <alignment horizontal="left" vertical="center" textRotation="0" wrapText="true" indent="0" shrinkToFit="false"/>
      <protection locked="true" hidden="true"/>
    </xf>
    <xf numFmtId="167" fontId="0" fillId="0" borderId="76" xfId="0" applyFont="true" applyBorder="true" applyAlignment="true" applyProtection="true">
      <alignment horizontal="right" vertical="center" textRotation="0" wrapText="true" indent="0" shrinkToFit="false"/>
      <protection locked="false" hidden="false"/>
    </xf>
    <xf numFmtId="167" fontId="12" fillId="4" borderId="77" xfId="0" applyFont="true" applyBorder="true" applyAlignment="true" applyProtection="true">
      <alignment horizontal="right" vertical="center" textRotation="0" wrapText="true" indent="0" shrinkToFit="false"/>
      <protection locked="true" hidden="true"/>
    </xf>
    <xf numFmtId="172" fontId="0" fillId="0" borderId="57" xfId="0" applyFont="true" applyBorder="true" applyAlignment="true" applyProtection="true">
      <alignment horizontal="center" vertical="center" textRotation="0" wrapText="true" indent="0" shrinkToFit="false"/>
      <protection locked="false" hidden="false"/>
    </xf>
    <xf numFmtId="172" fontId="0" fillId="0" borderId="52" xfId="0" applyFont="true" applyBorder="true" applyAlignment="true" applyProtection="true">
      <alignment horizontal="center" vertical="center" textRotation="0" wrapText="true" indent="0" shrinkToFit="false"/>
      <protection locked="false" hidden="false"/>
    </xf>
    <xf numFmtId="172" fontId="0" fillId="4" borderId="54" xfId="0" applyFont="true" applyBorder="true" applyAlignment="true" applyProtection="true">
      <alignment horizontal="center" vertical="center" textRotation="0" wrapText="true" indent="0" shrinkToFit="false"/>
      <protection locked="true" hidden="true"/>
    </xf>
    <xf numFmtId="164" fontId="0" fillId="4" borderId="58" xfId="0" applyFont="true" applyBorder="true" applyAlignment="true" applyProtection="true">
      <alignment horizontal="center" vertical="center" textRotation="0" wrapText="true" indent="0" shrinkToFit="false"/>
      <protection locked="true" hidden="true"/>
    </xf>
    <xf numFmtId="167" fontId="12" fillId="4" borderId="76" xfId="0" applyFont="true" applyBorder="true" applyAlignment="true" applyProtection="true">
      <alignment horizontal="right" vertical="center" textRotation="0" wrapText="true" indent="0" shrinkToFit="false"/>
      <protection locked="true" hidden="true"/>
    </xf>
    <xf numFmtId="172" fontId="0" fillId="0" borderId="58" xfId="0" applyFont="true" applyBorder="true" applyAlignment="true" applyProtection="true">
      <alignment horizontal="center" vertical="center" textRotation="0" wrapText="true" indent="0" shrinkToFit="false"/>
      <protection locked="false" hidden="false"/>
    </xf>
    <xf numFmtId="172" fontId="0" fillId="0" borderId="76" xfId="0" applyFont="true" applyBorder="true" applyAlignment="true" applyProtection="true">
      <alignment horizontal="center" vertical="center" textRotation="0" wrapText="true" indent="0" shrinkToFit="false"/>
      <protection locked="false" hidden="false"/>
    </xf>
    <xf numFmtId="172" fontId="0" fillId="4" borderId="59" xfId="0" applyFont="true" applyBorder="true" applyAlignment="true" applyProtection="true">
      <alignment horizontal="center" vertical="center" textRotation="0" wrapText="true" indent="0" shrinkToFit="false"/>
      <protection locked="true" hidden="true"/>
    </xf>
    <xf numFmtId="167" fontId="12" fillId="4" borderId="76" xfId="0" applyFont="true" applyBorder="true" applyAlignment="true" applyProtection="false">
      <alignment horizontal="right" vertical="center" textRotation="0" wrapText="true" indent="0" shrinkToFit="false"/>
      <protection locked="true" hidden="false"/>
    </xf>
    <xf numFmtId="172" fontId="0" fillId="0" borderId="78" xfId="0" applyFont="true" applyBorder="true" applyAlignment="true" applyProtection="true">
      <alignment horizontal="center" vertical="center" textRotation="0" wrapText="true" indent="0" shrinkToFit="false"/>
      <protection locked="false" hidden="false"/>
    </xf>
    <xf numFmtId="172" fontId="0" fillId="0" borderId="55" xfId="0" applyFont="true" applyBorder="true" applyAlignment="true" applyProtection="true">
      <alignment horizontal="center" vertical="center" textRotation="0" wrapText="true" indent="0" shrinkToFit="false"/>
      <protection locked="false" hidden="false"/>
    </xf>
    <xf numFmtId="172" fontId="0" fillId="4" borderId="56" xfId="0" applyFont="true" applyBorder="true" applyAlignment="true" applyProtection="true">
      <alignment horizontal="center" vertical="center" textRotation="0" wrapText="true" indent="0" shrinkToFit="false"/>
      <protection locked="true" hidden="true"/>
    </xf>
    <xf numFmtId="164" fontId="0" fillId="4" borderId="60" xfId="0" applyFont="true" applyBorder="true" applyAlignment="true" applyProtection="true">
      <alignment horizontal="center" vertical="center" textRotation="0" wrapText="true" indent="0" shrinkToFit="false"/>
      <protection locked="true" hidden="true"/>
    </xf>
    <xf numFmtId="167" fontId="12" fillId="4" borderId="79" xfId="0" applyFont="true" applyBorder="true" applyAlignment="true" applyProtection="true">
      <alignment horizontal="right" vertical="center" textRotation="0" wrapText="true" indent="0" shrinkToFit="false"/>
      <protection locked="true" hidden="true"/>
    </xf>
    <xf numFmtId="167" fontId="12" fillId="4" borderId="80" xfId="0" applyFont="true" applyBorder="true" applyAlignment="true" applyProtection="true">
      <alignment horizontal="right" vertical="center" textRotation="0" wrapText="true" indent="0" shrinkToFit="false"/>
      <protection locked="true" hidden="true"/>
    </xf>
    <xf numFmtId="164" fontId="20" fillId="4" borderId="51" xfId="0" applyFont="true" applyBorder="true" applyAlignment="true" applyProtection="true">
      <alignment horizontal="left" vertical="center" textRotation="0" wrapText="true" indent="0" shrinkToFit="false"/>
      <protection locked="true" hidden="true"/>
    </xf>
    <xf numFmtId="164" fontId="20" fillId="4" borderId="52" xfId="0" applyFont="true" applyBorder="true" applyAlignment="true" applyProtection="true">
      <alignment horizontal="left" vertical="center" textRotation="0" wrapText="true" indent="0" shrinkToFit="false"/>
      <protection locked="true" hidden="true"/>
    </xf>
    <xf numFmtId="167" fontId="12" fillId="4" borderId="52" xfId="0" applyFont="true" applyBorder="true" applyAlignment="false" applyProtection="true">
      <alignment horizontal="general" vertical="bottom" textRotation="0" wrapText="false" indent="0" shrinkToFit="false"/>
      <protection locked="true" hidden="true"/>
    </xf>
    <xf numFmtId="164" fontId="12" fillId="8" borderId="52" xfId="0" applyFont="true" applyBorder="true" applyAlignment="false" applyProtection="true">
      <alignment horizontal="general" vertical="bottom" textRotation="0" wrapText="false" indent="0" shrinkToFit="false"/>
      <protection locked="true" hidden="true"/>
    </xf>
    <xf numFmtId="164" fontId="12" fillId="8" borderId="54" xfId="0" applyFont="true" applyBorder="true" applyAlignment="false" applyProtection="true">
      <alignment horizontal="general" vertical="bottom" textRotation="0" wrapText="false" indent="0" shrinkToFit="false"/>
      <protection locked="true" hidden="true"/>
    </xf>
    <xf numFmtId="164" fontId="0" fillId="4" borderId="81" xfId="0" applyFont="false" applyBorder="true" applyAlignment="true" applyProtection="true">
      <alignment horizontal="center" vertical="center" textRotation="0" wrapText="false" indent="0" shrinkToFit="false"/>
      <protection locked="true" hidden="true"/>
    </xf>
    <xf numFmtId="164" fontId="20" fillId="4" borderId="76" xfId="0" applyFont="true" applyBorder="true" applyAlignment="true" applyProtection="true">
      <alignment horizontal="left" vertical="center" textRotation="0" wrapText="true" indent="0" shrinkToFit="false"/>
      <protection locked="true" hidden="true"/>
    </xf>
    <xf numFmtId="167" fontId="12" fillId="4" borderId="76" xfId="0" applyFont="true" applyBorder="true" applyAlignment="false" applyProtection="true">
      <alignment horizontal="general" vertical="bottom" textRotation="0" wrapText="false" indent="0" shrinkToFit="false"/>
      <protection locked="true" hidden="true"/>
    </xf>
    <xf numFmtId="164" fontId="12" fillId="8" borderId="76" xfId="0" applyFont="true" applyBorder="true" applyAlignment="false" applyProtection="true">
      <alignment horizontal="general" vertical="bottom" textRotation="0" wrapText="false" indent="0" shrinkToFit="false"/>
      <protection locked="true" hidden="true"/>
    </xf>
    <xf numFmtId="164" fontId="12" fillId="8" borderId="59" xfId="0" applyFont="true" applyBorder="true" applyAlignment="false" applyProtection="true">
      <alignment horizontal="general" vertical="bottom" textRotation="0" wrapText="false" indent="0" shrinkToFit="false"/>
      <protection locked="true" hidden="true"/>
    </xf>
    <xf numFmtId="164" fontId="20" fillId="4" borderId="55" xfId="0" applyFont="true" applyBorder="true" applyAlignment="true" applyProtection="true">
      <alignment horizontal="left" vertical="center" textRotation="0" wrapText="true" indent="0" shrinkToFit="false"/>
      <protection locked="true" hidden="true"/>
    </xf>
    <xf numFmtId="167" fontId="12" fillId="4" borderId="55" xfId="0" applyFont="true" applyBorder="true" applyAlignment="false" applyProtection="true">
      <alignment horizontal="general" vertical="bottom" textRotation="0" wrapText="false" indent="0" shrinkToFit="false"/>
      <protection locked="true" hidden="true"/>
    </xf>
    <xf numFmtId="164" fontId="12" fillId="8" borderId="55" xfId="0" applyFont="true" applyBorder="true" applyAlignment="false" applyProtection="true">
      <alignment horizontal="general" vertical="bottom" textRotation="0" wrapText="false" indent="0" shrinkToFit="false"/>
      <protection locked="true" hidden="true"/>
    </xf>
    <xf numFmtId="164" fontId="12" fillId="8" borderId="56" xfId="0" applyFont="true" applyBorder="true" applyAlignment="false" applyProtection="true">
      <alignment horizontal="general" vertical="bottom" textRotation="0" wrapText="false" indent="0" shrinkToFit="false"/>
      <protection locked="true" hidden="true"/>
    </xf>
    <xf numFmtId="164" fontId="20" fillId="4" borderId="51" xfId="0" applyFont="true" applyBorder="true" applyAlignment="true" applyProtection="true">
      <alignment horizontal="center" vertical="center" textRotation="0" wrapText="true" indent="0" shrinkToFit="false"/>
      <protection locked="true" hidden="true"/>
    </xf>
    <xf numFmtId="167" fontId="20" fillId="4" borderId="53" xfId="0" applyFont="true" applyBorder="true" applyAlignment="true" applyProtection="true">
      <alignment horizontal="right" vertical="center" textRotation="0" wrapText="true" indent="0" shrinkToFit="false"/>
      <protection locked="true" hidden="true"/>
    </xf>
    <xf numFmtId="164" fontId="20" fillId="8" borderId="53" xfId="0" applyFont="true" applyBorder="true" applyAlignment="true" applyProtection="true">
      <alignment horizontal="right" vertical="center" textRotation="0" wrapText="true" indent="0" shrinkToFit="false"/>
      <protection locked="true" hidden="true"/>
    </xf>
    <xf numFmtId="164" fontId="20" fillId="8" borderId="62" xfId="0" applyFont="true" applyBorder="true" applyAlignment="true" applyProtection="true">
      <alignment horizontal="right" vertical="center" textRotation="0" wrapText="true" indent="0" shrinkToFit="false"/>
      <protection locked="true" hidden="true"/>
    </xf>
    <xf numFmtId="164" fontId="20" fillId="4" borderId="82" xfId="0" applyFont="true" applyBorder="true" applyAlignment="true" applyProtection="true">
      <alignment horizontal="left" vertical="center" textRotation="0" wrapText="true" indent="0" shrinkToFit="false"/>
      <protection locked="true" hidden="true"/>
    </xf>
    <xf numFmtId="167" fontId="0" fillId="4" borderId="57" xfId="0" applyFont="false" applyBorder="true" applyAlignment="true" applyProtection="true">
      <alignment horizontal="center" vertical="bottom" textRotation="0" wrapText="false" indent="0" shrinkToFit="false"/>
      <protection locked="true" hidden="true"/>
    </xf>
    <xf numFmtId="167" fontId="0" fillId="4" borderId="52" xfId="0" applyFont="false" applyBorder="true" applyAlignment="true" applyProtection="true">
      <alignment horizontal="center" vertical="bottom" textRotation="0" wrapText="false" indent="0" shrinkToFit="false"/>
      <protection locked="true" hidden="true"/>
    </xf>
    <xf numFmtId="167" fontId="0" fillId="4" borderId="54" xfId="0" applyFont="false" applyBorder="true" applyAlignment="true" applyProtection="true">
      <alignment horizontal="center" vertical="bottom" textRotation="0" wrapText="false" indent="0" shrinkToFit="false"/>
      <protection locked="true" hidden="true"/>
    </xf>
    <xf numFmtId="164" fontId="0" fillId="4" borderId="83" xfId="0" applyFont="false" applyBorder="true" applyAlignment="true" applyProtection="true">
      <alignment horizontal="center" vertical="bottom" textRotation="0" wrapText="false" indent="0" shrinkToFit="false"/>
      <protection locked="true" hidden="true"/>
    </xf>
    <xf numFmtId="164" fontId="20" fillId="4" borderId="77" xfId="0" applyFont="true" applyBorder="true" applyAlignment="true" applyProtection="true">
      <alignment horizontal="left" vertical="center" textRotation="0" wrapText="true" indent="0" shrinkToFit="false"/>
      <protection locked="true" hidden="true"/>
    </xf>
    <xf numFmtId="164" fontId="0" fillId="4" borderId="58" xfId="0" applyFont="false" applyBorder="true" applyAlignment="true" applyProtection="true">
      <alignment horizontal="center" vertical="bottom" textRotation="0" wrapText="false" indent="0" shrinkToFit="false"/>
      <protection locked="true" hidden="true"/>
    </xf>
    <xf numFmtId="164" fontId="0" fillId="4" borderId="76" xfId="0" applyFont="false" applyBorder="true" applyAlignment="true" applyProtection="true">
      <alignment horizontal="center" vertical="bottom" textRotation="0" wrapText="false" indent="0" shrinkToFit="false"/>
      <protection locked="true" hidden="true"/>
    </xf>
    <xf numFmtId="164" fontId="0" fillId="4" borderId="59" xfId="0" applyFont="false" applyBorder="true" applyAlignment="true" applyProtection="true">
      <alignment horizontal="center" vertical="bottom" textRotation="0" wrapText="false" indent="0" shrinkToFit="false"/>
      <protection locked="true" hidden="true"/>
    </xf>
    <xf numFmtId="164" fontId="0" fillId="4" borderId="84" xfId="0" applyFont="false" applyBorder="true" applyAlignment="true" applyProtection="true">
      <alignment horizontal="center" vertical="bottom" textRotation="0" wrapText="false" indent="0" shrinkToFit="false"/>
      <protection locked="true" hidden="true"/>
    </xf>
    <xf numFmtId="164" fontId="20" fillId="4" borderId="85" xfId="0" applyFont="true" applyBorder="true" applyAlignment="true" applyProtection="true">
      <alignment horizontal="left" vertical="center" textRotation="0" wrapText="true" indent="0" shrinkToFit="false"/>
      <protection locked="true" hidden="true"/>
    </xf>
    <xf numFmtId="164" fontId="0" fillId="4" borderId="78" xfId="0" applyFont="false" applyBorder="true" applyAlignment="true" applyProtection="true">
      <alignment horizontal="center" vertical="bottom" textRotation="0" wrapText="false" indent="0" shrinkToFit="false"/>
      <protection locked="true" hidden="true"/>
    </xf>
    <xf numFmtId="164" fontId="0" fillId="4" borderId="55" xfId="0" applyFont="false" applyBorder="true" applyAlignment="true" applyProtection="true">
      <alignment horizontal="center" vertical="bottom" textRotation="0" wrapText="false" indent="0" shrinkToFit="false"/>
      <protection locked="true" hidden="true"/>
    </xf>
    <xf numFmtId="164" fontId="0" fillId="4" borderId="56" xfId="0" applyFont="false" applyBorder="true" applyAlignment="true" applyProtection="true">
      <alignment horizontal="center" vertical="bottom" textRotation="0" wrapText="false" indent="0" shrinkToFit="false"/>
      <protection locked="true" hidden="true"/>
    </xf>
    <xf numFmtId="164" fontId="0" fillId="4" borderId="86" xfId="0" applyFont="false" applyBorder="true" applyAlignment="true" applyProtection="true">
      <alignment horizontal="center" vertical="bottom" textRotation="0" wrapText="false" indent="0" shrinkToFit="false"/>
      <protection locked="true" hidden="true"/>
    </xf>
    <xf numFmtId="164" fontId="0" fillId="4" borderId="0" xfId="0" applyFont="false" applyBorder="false" applyAlignment="true" applyProtection="true">
      <alignment horizontal="center" vertical="bottom" textRotation="0" wrapText="false" indent="0" shrinkToFit="false"/>
      <protection locked="true" hidden="true"/>
    </xf>
    <xf numFmtId="164" fontId="10" fillId="3" borderId="1" xfId="0" applyFont="true" applyBorder="true" applyAlignment="true" applyProtection="true">
      <alignment horizontal="general" vertical="center" textRotation="0" wrapText="true" indent="0" shrinkToFit="false"/>
      <protection locked="true" hidden="true"/>
    </xf>
    <xf numFmtId="164" fontId="0" fillId="2" borderId="3" xfId="0" applyFont="false" applyBorder="true" applyAlignment="false" applyProtection="true">
      <alignment horizontal="general" vertical="bottom" textRotation="0" wrapText="false" indent="0" shrinkToFit="false"/>
      <protection locked="true" hidden="true"/>
    </xf>
    <xf numFmtId="164" fontId="14" fillId="4" borderId="4" xfId="0" applyFont="true" applyBorder="true" applyAlignment="true" applyProtection="true">
      <alignment horizontal="center" vertical="bottom" textRotation="0" wrapText="false" indent="0" shrinkToFit="false"/>
      <protection locked="true" hidden="true"/>
    </xf>
    <xf numFmtId="164" fontId="0" fillId="0" borderId="14" xfId="0" applyFont="false" applyBorder="true" applyAlignment="true" applyProtection="true">
      <alignment horizontal="general" vertical="center" textRotation="0" wrapText="true" indent="0" shrinkToFit="false"/>
      <protection locked="false" hidden="false"/>
    </xf>
    <xf numFmtId="164" fontId="0" fillId="0" borderId="15" xfId="0" applyFont="false" applyBorder="true" applyAlignment="true" applyProtection="true">
      <alignment horizontal="general" vertical="center" textRotation="0" wrapText="true" indent="0" shrinkToFit="false"/>
      <protection locked="false" hidden="false"/>
    </xf>
    <xf numFmtId="164" fontId="0" fillId="4" borderId="16" xfId="0" applyFont="true" applyBorder="true" applyAlignment="true" applyProtection="true">
      <alignment horizontal="general" vertical="center" textRotation="0" wrapText="true" indent="0" shrinkToFit="false"/>
      <protection locked="true" hidden="true"/>
    </xf>
    <xf numFmtId="164" fontId="0" fillId="0" borderId="20" xfId="0" applyFont="false" applyBorder="true" applyAlignment="true" applyProtection="true">
      <alignment horizontal="general" vertical="center" textRotation="0" wrapText="true" indent="0" shrinkToFit="false"/>
      <protection locked="false" hidden="false"/>
    </xf>
    <xf numFmtId="164" fontId="0" fillId="4" borderId="31" xfId="0" applyFont="true" applyBorder="true" applyAlignment="true" applyProtection="true">
      <alignment horizontal="general" vertical="center" textRotation="0" wrapText="true" indent="0" shrinkToFit="false"/>
      <protection locked="true" hidden="true"/>
    </xf>
    <xf numFmtId="164" fontId="0" fillId="0" borderId="87" xfId="0" applyFont="true" applyBorder="true" applyAlignment="true" applyProtection="true">
      <alignment horizontal="general" vertical="center" textRotation="0" wrapText="true" indent="0" shrinkToFit="false"/>
      <protection locked="false" hidden="false"/>
    </xf>
    <xf numFmtId="164" fontId="0" fillId="4" borderId="21" xfId="0" applyFont="true" applyBorder="true" applyAlignment="true" applyProtection="true">
      <alignment horizontal="general" vertical="center" textRotation="0" wrapText="true" indent="0" shrinkToFit="false"/>
      <protection locked="true" hidden="true"/>
    </xf>
    <xf numFmtId="164" fontId="0" fillId="0" borderId="25" xfId="0" applyFont="false" applyBorder="true" applyAlignment="true" applyProtection="true">
      <alignment horizontal="general" vertical="center" textRotation="0" wrapText="true" indent="0" shrinkToFit="false"/>
      <protection locked="false" hidden="false"/>
    </xf>
    <xf numFmtId="164" fontId="9" fillId="2" borderId="0" xfId="0" applyFont="true" applyBorder="true" applyAlignment="true" applyProtection="true">
      <alignment horizontal="center" vertical="center" textRotation="0" wrapText="true" indent="0" shrinkToFit="false"/>
      <protection locked="true" hidden="true"/>
    </xf>
    <xf numFmtId="164" fontId="10" fillId="3" borderId="0" xfId="0" applyFont="true" applyBorder="true" applyAlignment="true" applyProtection="true">
      <alignment horizontal="general" vertical="center" textRotation="0" wrapText="true" indent="0" shrinkToFit="false"/>
      <protection locked="true" hidden="true"/>
    </xf>
    <xf numFmtId="164" fontId="47" fillId="3" borderId="88" xfId="0" applyFont="true" applyBorder="true" applyAlignment="true" applyProtection="true">
      <alignment horizontal="right" vertical="center" textRotation="0" wrapText="false" indent="0" shrinkToFit="false"/>
      <protection locked="true" hidden="true"/>
    </xf>
    <xf numFmtId="164" fontId="0" fillId="0" borderId="2" xfId="0" applyFont="false" applyBorder="true" applyAlignment="true" applyProtection="true">
      <alignment horizontal="center" vertical="center" textRotation="0" wrapText="false" indent="0" shrinkToFit="false"/>
      <protection locked="false" hidden="false"/>
    </xf>
    <xf numFmtId="164" fontId="11" fillId="3" borderId="0" xfId="0" applyFont="true" applyBorder="true" applyAlignment="true" applyProtection="true">
      <alignment horizontal="center" vertical="center" textRotation="0" wrapText="false" indent="0" shrinkToFit="false"/>
      <protection locked="true" hidden="true"/>
    </xf>
    <xf numFmtId="164" fontId="25" fillId="3" borderId="29" xfId="0" applyFont="true" applyBorder="true" applyAlignment="true" applyProtection="true">
      <alignment horizontal="right" vertical="center" textRotation="0" wrapText="false" indent="0" shrinkToFit="false"/>
      <protection locked="true" hidden="true"/>
    </xf>
    <xf numFmtId="164" fontId="0" fillId="5" borderId="29" xfId="0" applyFont="false" applyBorder="true" applyAlignment="true" applyProtection="true">
      <alignment horizontal="center" vertical="center" textRotation="0" wrapText="false" indent="0" shrinkToFit="false"/>
      <protection locked="true" hidden="true"/>
    </xf>
    <xf numFmtId="164" fontId="0" fillId="2" borderId="0" xfId="0" applyFont="false" applyBorder="false" applyAlignment="true" applyProtection="false">
      <alignment horizontal="center" vertical="center" textRotation="0" wrapText="false" indent="0" shrinkToFit="false"/>
      <protection locked="true" hidden="false"/>
    </xf>
    <xf numFmtId="164" fontId="0" fillId="0" borderId="0" xfId="0" applyFont="false" applyBorder="false" applyAlignment="true" applyProtection="false">
      <alignment horizontal="center" vertical="center" textRotation="0" wrapText="false" indent="0" shrinkToFit="false"/>
      <protection locked="true" hidden="false"/>
    </xf>
    <xf numFmtId="164" fontId="25" fillId="3" borderId="26" xfId="0" applyFont="true" applyBorder="true" applyAlignment="true" applyProtection="true">
      <alignment horizontal="right" vertical="center" textRotation="0" wrapText="false" indent="0" shrinkToFit="false"/>
      <protection locked="true" hidden="true"/>
    </xf>
    <xf numFmtId="164" fontId="0" fillId="5" borderId="26" xfId="0" applyFont="false" applyBorder="true" applyAlignment="true" applyProtection="true">
      <alignment horizontal="center" vertical="center" textRotation="0" wrapText="false" indent="0" shrinkToFit="false"/>
      <protection locked="true" hidden="true"/>
    </xf>
    <xf numFmtId="164" fontId="25" fillId="3" borderId="27" xfId="0" applyFont="true" applyBorder="true" applyAlignment="true" applyProtection="true">
      <alignment horizontal="right" vertical="center" textRotation="0" wrapText="false" indent="0" shrinkToFit="false"/>
      <protection locked="true" hidden="true"/>
    </xf>
    <xf numFmtId="164" fontId="0" fillId="5" borderId="27" xfId="0" applyFont="false" applyBorder="true" applyAlignment="true" applyProtection="true">
      <alignment horizontal="center" vertical="center" textRotation="0" wrapText="false" indent="0" shrinkToFit="false"/>
      <protection locked="true" hidden="true"/>
    </xf>
    <xf numFmtId="164" fontId="48" fillId="2" borderId="0" xfId="0" applyFont="true" applyBorder="false" applyAlignment="false" applyProtection="true">
      <alignment horizontal="general" vertical="bottom" textRotation="0" wrapText="false" indent="0" shrinkToFit="false"/>
      <protection locked="true" hidden="true"/>
    </xf>
    <xf numFmtId="164" fontId="0" fillId="2" borderId="0" xfId="0" applyFont="false" applyBorder="true" applyAlignment="true" applyProtection="true">
      <alignment horizontal="center" vertical="bottom" textRotation="0" wrapText="false" indent="0" shrinkToFit="false"/>
      <protection locked="true" hidden="true"/>
    </xf>
    <xf numFmtId="164" fontId="12" fillId="4" borderId="14" xfId="0" applyFont="true" applyBorder="true" applyAlignment="true" applyProtection="true">
      <alignment horizontal="center" vertical="center" textRotation="0" wrapText="true" indent="0" shrinkToFit="false"/>
      <protection locked="true" hidden="true"/>
    </xf>
    <xf numFmtId="164" fontId="12" fillId="4" borderId="89" xfId="0" applyFont="true" applyBorder="true" applyAlignment="true" applyProtection="true">
      <alignment horizontal="center" vertical="center" textRotation="0" wrapText="true" indent="0" shrinkToFit="false"/>
      <protection locked="true" hidden="true"/>
    </xf>
    <xf numFmtId="164" fontId="12" fillId="4" borderId="90" xfId="0" applyFont="true" applyBorder="true" applyAlignment="true" applyProtection="true">
      <alignment horizontal="center" vertical="center" textRotation="0" wrapText="true" indent="0" shrinkToFit="false"/>
      <protection locked="true" hidden="true"/>
    </xf>
    <xf numFmtId="164" fontId="18" fillId="4" borderId="3" xfId="0" applyFont="true" applyBorder="true" applyAlignment="true" applyProtection="true">
      <alignment horizontal="general" vertical="center" textRotation="0" wrapText="true" indent="0" shrinkToFit="false"/>
      <protection locked="true" hidden="true"/>
    </xf>
    <xf numFmtId="167" fontId="31" fillId="3" borderId="7" xfId="0" applyFont="true" applyBorder="true" applyAlignment="true" applyProtection="true">
      <alignment horizontal="general" vertical="center" textRotation="0" wrapText="false" indent="0" shrinkToFit="false"/>
      <protection locked="true" hidden="true"/>
    </xf>
    <xf numFmtId="167" fontId="31" fillId="3" borderId="4" xfId="0" applyFont="true" applyBorder="true" applyAlignment="true" applyProtection="true">
      <alignment horizontal="general" vertical="center" textRotation="0" wrapText="false" indent="0" shrinkToFit="false"/>
      <protection locked="true" hidden="true"/>
    </xf>
    <xf numFmtId="167" fontId="31" fillId="3" borderId="8" xfId="0" applyFont="true" applyBorder="true" applyAlignment="true" applyProtection="true">
      <alignment horizontal="general" vertical="center" textRotation="0" wrapText="false" indent="0" shrinkToFit="false"/>
      <protection locked="true" hidden="true"/>
    </xf>
    <xf numFmtId="164" fontId="12" fillId="4" borderId="9" xfId="0" applyFont="true" applyBorder="true" applyAlignment="true" applyProtection="true">
      <alignment horizontal="general" vertical="center" textRotation="0" wrapText="true" indent="0" shrinkToFit="false"/>
      <protection locked="true" hidden="true"/>
    </xf>
    <xf numFmtId="167" fontId="12" fillId="4" borderId="14" xfId="0" applyFont="true" applyBorder="true" applyAlignment="true" applyProtection="true">
      <alignment horizontal="general" vertical="center" textRotation="0" wrapText="false" indent="0" shrinkToFit="false"/>
      <protection locked="true" hidden="true"/>
    </xf>
    <xf numFmtId="167" fontId="11" fillId="3" borderId="14" xfId="0" applyFont="true" applyBorder="true" applyAlignment="true" applyProtection="true">
      <alignment horizontal="general" vertical="center" textRotation="0" wrapText="false" indent="0" shrinkToFit="false"/>
      <protection locked="true" hidden="true"/>
    </xf>
    <xf numFmtId="164" fontId="16" fillId="4" borderId="16" xfId="0" applyFont="true" applyBorder="true" applyAlignment="true" applyProtection="true">
      <alignment horizontal="general" vertical="center" textRotation="0" wrapText="true" indent="0" shrinkToFit="false"/>
      <protection locked="true" hidden="true"/>
    </xf>
    <xf numFmtId="167" fontId="16" fillId="4" borderId="20" xfId="0" applyFont="true" applyBorder="true" applyAlignment="true" applyProtection="true">
      <alignment horizontal="general" vertical="center" textRotation="0" wrapText="false" indent="0" shrinkToFit="false"/>
      <protection locked="true" hidden="true"/>
    </xf>
    <xf numFmtId="167" fontId="45" fillId="3" borderId="17" xfId="0" applyFont="true" applyBorder="true" applyAlignment="true" applyProtection="true">
      <alignment horizontal="general" vertical="center" textRotation="0" wrapText="false" indent="0" shrinkToFit="false"/>
      <protection locked="true" hidden="true"/>
    </xf>
    <xf numFmtId="164" fontId="12" fillId="4" borderId="16" xfId="0" applyFont="true" applyBorder="true" applyAlignment="true" applyProtection="true">
      <alignment horizontal="general" vertical="center" textRotation="0" wrapText="true" indent="0" shrinkToFit="false"/>
      <protection locked="true" hidden="true"/>
    </xf>
    <xf numFmtId="167" fontId="12" fillId="4" borderId="20" xfId="0" applyFont="true" applyBorder="true" applyAlignment="true" applyProtection="true">
      <alignment horizontal="general" vertical="center" textRotation="0" wrapText="false" indent="0" shrinkToFit="false"/>
      <protection locked="true" hidden="true"/>
    </xf>
    <xf numFmtId="167" fontId="11" fillId="3" borderId="17" xfId="0" applyFont="true" applyBorder="true" applyAlignment="true" applyProtection="true">
      <alignment horizontal="general" vertical="center" textRotation="0" wrapText="false" indent="0" shrinkToFit="false"/>
      <protection locked="true" hidden="true"/>
    </xf>
    <xf numFmtId="164" fontId="12" fillId="4" borderId="21" xfId="0" applyFont="true" applyBorder="true" applyAlignment="true" applyProtection="true">
      <alignment horizontal="general" vertical="center" textRotation="0" wrapText="true" indent="0" shrinkToFit="false"/>
      <protection locked="true" hidden="true"/>
    </xf>
    <xf numFmtId="167" fontId="12" fillId="4" borderId="25" xfId="0" applyFont="true" applyBorder="true" applyAlignment="true" applyProtection="true">
      <alignment horizontal="general" vertical="center" textRotation="0" wrapText="false" indent="0" shrinkToFit="false"/>
      <protection locked="true" hidden="true"/>
    </xf>
    <xf numFmtId="167" fontId="11" fillId="3" borderId="22" xfId="0" applyFont="true" applyBorder="true" applyAlignment="true" applyProtection="true">
      <alignment horizontal="general" vertical="center" textRotation="0" wrapText="false" indent="0" shrinkToFit="false"/>
      <protection locked="true" hidden="true"/>
    </xf>
    <xf numFmtId="164" fontId="11" fillId="3" borderId="2" xfId="0" applyFont="true" applyBorder="true" applyAlignment="true" applyProtection="true">
      <alignment horizontal="general" vertical="center" textRotation="0" wrapText="true" indent="0" shrinkToFit="false"/>
      <protection locked="true" hidden="true"/>
    </xf>
    <xf numFmtId="166" fontId="20" fillId="6" borderId="2" xfId="19" applyFont="true" applyBorder="true" applyAlignment="true" applyProtection="true">
      <alignment horizontal="center" vertical="center" textRotation="0" wrapText="true" indent="0" shrinkToFit="false"/>
      <protection locked="true" hidden="true"/>
    </xf>
    <xf numFmtId="164" fontId="12" fillId="2" borderId="0" xfId="0" applyFont="true" applyBorder="false" applyAlignment="true" applyProtection="true">
      <alignment horizontal="left" vertical="center" textRotation="0" wrapText="true" indent="0" shrinkToFit="false"/>
      <protection locked="true" hidden="true"/>
    </xf>
    <xf numFmtId="167" fontId="12" fillId="2" borderId="0" xfId="0" applyFont="true" applyBorder="false" applyAlignment="true" applyProtection="true">
      <alignment horizontal="general" vertical="center" textRotation="0" wrapText="false" indent="0" shrinkToFit="false"/>
      <protection locked="true" hidden="true"/>
    </xf>
    <xf numFmtId="166" fontId="12" fillId="2" borderId="0" xfId="19" applyFont="true" applyBorder="true" applyAlignment="true" applyProtection="true">
      <alignment horizontal="center" vertical="center" textRotation="0" wrapText="true" indent="0" shrinkToFit="false"/>
      <protection locked="true" hidden="true"/>
    </xf>
    <xf numFmtId="164" fontId="0" fillId="2" borderId="0" xfId="0" applyFont="false" applyBorder="false" applyAlignment="true" applyProtection="true">
      <alignment horizontal="general" vertical="center" textRotation="0" wrapText="true" indent="0" shrinkToFit="false"/>
      <protection locked="true" hidden="true"/>
    </xf>
    <xf numFmtId="164" fontId="0" fillId="2" borderId="0" xfId="0" applyFont="false" applyBorder="false" applyAlignment="true" applyProtection="true">
      <alignment horizontal="left" vertical="center" textRotation="0" wrapText="true" indent="0" shrinkToFit="false"/>
      <protection locked="true" hidden="true"/>
    </xf>
    <xf numFmtId="167" fontId="0" fillId="2" borderId="0" xfId="0" applyFont="false" applyBorder="false" applyAlignment="true" applyProtection="true">
      <alignment horizontal="general" vertical="center" textRotation="0" wrapText="false" indent="0" shrinkToFit="false"/>
      <protection locked="true" hidden="true"/>
    </xf>
    <xf numFmtId="166" fontId="0" fillId="2" borderId="0" xfId="19" applyFont="true" applyBorder="true" applyAlignment="true" applyProtection="true">
      <alignment horizontal="center" vertical="center" textRotation="0" wrapText="true" indent="0" shrinkToFit="false"/>
      <protection locked="true" hidden="true"/>
    </xf>
    <xf numFmtId="164" fontId="10" fillId="3" borderId="1" xfId="0" applyFont="true" applyBorder="true" applyAlignment="true" applyProtection="true">
      <alignment horizontal="center" vertical="center" textRotation="0" wrapText="false" indent="0" shrinkToFit="false"/>
      <protection locked="true" hidden="true"/>
    </xf>
    <xf numFmtId="164" fontId="50" fillId="3" borderId="4" xfId="0" applyFont="true" applyBorder="true" applyAlignment="true" applyProtection="true">
      <alignment horizontal="center" vertical="center" textRotation="0" wrapText="true" indent="0" shrinkToFit="false"/>
      <protection locked="true" hidden="true"/>
    </xf>
    <xf numFmtId="164" fontId="50" fillId="3" borderId="8" xfId="0" applyFont="true" applyBorder="true" applyAlignment="true" applyProtection="true">
      <alignment horizontal="center" vertical="center" textRotation="0" wrapText="true" indent="0" shrinkToFit="false"/>
      <protection locked="true" hidden="true"/>
    </xf>
    <xf numFmtId="164" fontId="20" fillId="4" borderId="9" xfId="0" applyFont="true" applyBorder="true" applyAlignment="true" applyProtection="true">
      <alignment horizontal="general" vertical="center" textRotation="0" wrapText="false" indent="0" shrinkToFit="false"/>
      <protection locked="true" hidden="true"/>
    </xf>
    <xf numFmtId="164" fontId="20" fillId="4" borderId="15" xfId="0" applyFont="true" applyBorder="true" applyAlignment="true" applyProtection="true">
      <alignment horizontal="general" vertical="center" textRotation="0" wrapText="false" indent="0" shrinkToFit="false"/>
      <protection locked="true" hidden="true"/>
    </xf>
    <xf numFmtId="167" fontId="20" fillId="4" borderId="13" xfId="0" applyFont="true" applyBorder="true" applyAlignment="true" applyProtection="true">
      <alignment horizontal="general" vertical="center" textRotation="0" wrapText="true" indent="0" shrinkToFit="false"/>
      <protection locked="true" hidden="true"/>
    </xf>
    <xf numFmtId="168" fontId="20" fillId="4" borderId="14" xfId="19" applyFont="true" applyBorder="true" applyAlignment="true" applyProtection="true">
      <alignment horizontal="general" vertical="center" textRotation="0" wrapText="true" indent="0" shrinkToFit="false"/>
      <protection locked="true" hidden="true"/>
    </xf>
    <xf numFmtId="166" fontId="20" fillId="4" borderId="14" xfId="19" applyFont="true" applyBorder="true" applyAlignment="true" applyProtection="true">
      <alignment horizontal="general" vertical="center" textRotation="0" wrapText="false" indent="0" shrinkToFit="false"/>
      <protection locked="true" hidden="true"/>
    </xf>
    <xf numFmtId="167" fontId="20" fillId="5" borderId="15" xfId="0" applyFont="true" applyBorder="true" applyAlignment="true" applyProtection="true">
      <alignment horizontal="general" vertical="center" textRotation="0" wrapText="true" indent="0" shrinkToFit="false"/>
      <protection locked="true" hidden="true"/>
    </xf>
    <xf numFmtId="164" fontId="23" fillId="5" borderId="2" xfId="0" applyFont="true" applyBorder="true" applyAlignment="true" applyProtection="true">
      <alignment horizontal="center" vertical="center" textRotation="0" wrapText="true" indent="0" shrinkToFit="false"/>
      <protection locked="true" hidden="true"/>
    </xf>
    <xf numFmtId="167" fontId="20" fillId="5" borderId="15" xfId="0" applyFont="true" applyBorder="true" applyAlignment="true" applyProtection="true">
      <alignment horizontal="center" vertical="center" textRotation="0" wrapText="true" indent="0" shrinkToFit="false"/>
      <protection locked="true" hidden="true"/>
    </xf>
    <xf numFmtId="167" fontId="20" fillId="5" borderId="2" xfId="0" applyFont="true" applyBorder="true" applyAlignment="true" applyProtection="true">
      <alignment horizontal="center" vertical="center" textRotation="0" wrapText="true" indent="0" shrinkToFit="false"/>
      <protection locked="true" hidden="true"/>
    </xf>
    <xf numFmtId="166" fontId="20" fillId="0" borderId="29" xfId="19" applyFont="true" applyBorder="true" applyAlignment="true" applyProtection="true">
      <alignment horizontal="center" vertical="center" textRotation="0" wrapText="true" indent="0" shrinkToFit="false"/>
      <protection locked="false" hidden="false"/>
    </xf>
    <xf numFmtId="167" fontId="20" fillId="4" borderId="15" xfId="0" applyFont="true" applyBorder="true" applyAlignment="true" applyProtection="true">
      <alignment horizontal="center" vertical="center" textRotation="0" wrapText="true" indent="0" shrinkToFit="false"/>
      <protection locked="true" hidden="true"/>
    </xf>
    <xf numFmtId="167" fontId="7" fillId="4" borderId="2" xfId="0" applyFont="true" applyBorder="true" applyAlignment="true" applyProtection="true">
      <alignment horizontal="center" vertical="center" textRotation="0" wrapText="true" indent="0" shrinkToFit="false"/>
      <protection locked="true" hidden="true"/>
    </xf>
    <xf numFmtId="164" fontId="20" fillId="4" borderId="91" xfId="0" applyFont="true" applyBorder="true" applyAlignment="true" applyProtection="true">
      <alignment horizontal="general" vertical="center" textRotation="0" wrapText="false" indent="0" shrinkToFit="false"/>
      <protection locked="true" hidden="true"/>
    </xf>
    <xf numFmtId="164" fontId="20" fillId="4" borderId="92" xfId="0" applyFont="true" applyBorder="true" applyAlignment="true" applyProtection="true">
      <alignment horizontal="general" vertical="center" textRotation="0" wrapText="false" indent="0" shrinkToFit="false"/>
      <protection locked="true" hidden="true"/>
    </xf>
    <xf numFmtId="167" fontId="20" fillId="4" borderId="93" xfId="0" applyFont="true" applyBorder="true" applyAlignment="true" applyProtection="true">
      <alignment horizontal="general" vertical="center" textRotation="0" wrapText="true" indent="0" shrinkToFit="false"/>
      <protection locked="true" hidden="true"/>
    </xf>
    <xf numFmtId="168" fontId="20" fillId="4" borderId="94" xfId="19" applyFont="true" applyBorder="true" applyAlignment="true" applyProtection="true">
      <alignment horizontal="general" vertical="center" textRotation="0" wrapText="true" indent="0" shrinkToFit="false"/>
      <protection locked="true" hidden="true"/>
    </xf>
    <xf numFmtId="166" fontId="20" fillId="4" borderId="94" xfId="19" applyFont="true" applyBorder="true" applyAlignment="true" applyProtection="true">
      <alignment horizontal="general" vertical="center" textRotation="0" wrapText="false" indent="0" shrinkToFit="false"/>
      <protection locked="true" hidden="true"/>
    </xf>
    <xf numFmtId="167" fontId="20" fillId="5" borderId="92" xfId="0" applyFont="true" applyBorder="true" applyAlignment="true" applyProtection="true">
      <alignment horizontal="general" vertical="center" textRotation="0" wrapText="true" indent="0" shrinkToFit="false"/>
      <protection locked="true" hidden="true"/>
    </xf>
    <xf numFmtId="167" fontId="20" fillId="5" borderId="92" xfId="0" applyFont="true" applyBorder="true" applyAlignment="true" applyProtection="true">
      <alignment horizontal="center" vertical="center" textRotation="0" wrapText="true" indent="0" shrinkToFit="false"/>
      <protection locked="true" hidden="true"/>
    </xf>
    <xf numFmtId="167" fontId="20" fillId="4" borderId="92" xfId="0" applyFont="true" applyBorder="true" applyAlignment="true" applyProtection="true">
      <alignment horizontal="center" vertical="center" textRotation="0" wrapText="true" indent="0" shrinkToFit="false"/>
      <protection locked="true" hidden="true"/>
    </xf>
    <xf numFmtId="164" fontId="20" fillId="5" borderId="21" xfId="0" applyFont="true" applyBorder="true" applyAlignment="true" applyProtection="true">
      <alignment horizontal="general" vertical="center" textRotation="0" wrapText="false" indent="0" shrinkToFit="false"/>
      <protection locked="true" hidden="true"/>
    </xf>
    <xf numFmtId="164" fontId="20" fillId="5" borderId="23" xfId="0" applyFont="true" applyBorder="true" applyAlignment="true" applyProtection="true">
      <alignment horizontal="general" vertical="center" textRotation="0" wrapText="false" indent="0" shrinkToFit="false"/>
      <protection locked="true" hidden="true"/>
    </xf>
    <xf numFmtId="167" fontId="20" fillId="5" borderId="24" xfId="0" applyFont="true" applyBorder="true" applyAlignment="true" applyProtection="true">
      <alignment horizontal="general" vertical="center" textRotation="0" wrapText="true" indent="0" shrinkToFit="false"/>
      <protection locked="true" hidden="true"/>
    </xf>
    <xf numFmtId="168" fontId="20" fillId="5" borderId="25" xfId="19" applyFont="true" applyBorder="true" applyAlignment="true" applyProtection="true">
      <alignment horizontal="general" vertical="center" textRotation="0" wrapText="true" indent="0" shrinkToFit="false"/>
      <protection locked="true" hidden="true"/>
    </xf>
    <xf numFmtId="166" fontId="20" fillId="5" borderId="25" xfId="19" applyFont="true" applyBorder="true" applyAlignment="true" applyProtection="true">
      <alignment horizontal="general" vertical="center" textRotation="0" wrapText="false" indent="0" shrinkToFit="false"/>
      <protection locked="true" hidden="true"/>
    </xf>
    <xf numFmtId="167" fontId="20" fillId="5" borderId="23" xfId="0" applyFont="true" applyBorder="true" applyAlignment="true" applyProtection="true">
      <alignment horizontal="general" vertical="center" textRotation="0" wrapText="true" indent="0" shrinkToFit="false"/>
      <protection locked="true" hidden="true"/>
    </xf>
    <xf numFmtId="167" fontId="20" fillId="5" borderId="23" xfId="0" applyFont="true" applyBorder="true" applyAlignment="true" applyProtection="true">
      <alignment horizontal="center" vertical="center" textRotation="0" wrapText="true" indent="0" shrinkToFit="false"/>
      <protection locked="true" hidden="true"/>
    </xf>
    <xf numFmtId="167" fontId="20" fillId="5" borderId="88" xfId="0" applyFont="true" applyBorder="true" applyAlignment="true" applyProtection="true">
      <alignment horizontal="center" vertical="center" textRotation="0" wrapText="true" indent="0" shrinkToFit="false"/>
      <protection locked="true" hidden="true"/>
    </xf>
    <xf numFmtId="164" fontId="20" fillId="4" borderId="3" xfId="0" applyFont="true" applyBorder="true" applyAlignment="true" applyProtection="true">
      <alignment horizontal="left" vertical="center" textRotation="0" wrapText="true" indent="0" shrinkToFit="false"/>
      <protection locked="true" hidden="true"/>
    </xf>
    <xf numFmtId="167" fontId="20" fillId="4" borderId="5" xfId="0" applyFont="true" applyBorder="true" applyAlignment="true" applyProtection="true">
      <alignment horizontal="general" vertical="center" textRotation="0" wrapText="true" indent="0" shrinkToFit="false"/>
      <protection locked="true" hidden="true"/>
    </xf>
    <xf numFmtId="168" fontId="20" fillId="4" borderId="5" xfId="19" applyFont="true" applyBorder="true" applyAlignment="true" applyProtection="true">
      <alignment horizontal="general" vertical="center" textRotation="0" wrapText="true" indent="0" shrinkToFit="false"/>
      <protection locked="true" hidden="true"/>
    </xf>
    <xf numFmtId="166" fontId="20" fillId="6" borderId="4" xfId="19" applyFont="true" applyBorder="true" applyAlignment="true" applyProtection="true">
      <alignment horizontal="general" vertical="bottom" textRotation="0" wrapText="false" indent="0" shrinkToFit="false"/>
      <protection locked="true" hidden="true"/>
    </xf>
    <xf numFmtId="167" fontId="20" fillId="5" borderId="8" xfId="0" applyFont="true" applyBorder="true" applyAlignment="true" applyProtection="true">
      <alignment horizontal="general" vertical="center" textRotation="0" wrapText="true" indent="0" shrinkToFit="false"/>
      <protection locked="true" hidden="true"/>
    </xf>
    <xf numFmtId="167" fontId="20" fillId="5" borderId="8" xfId="0" applyFont="true" applyBorder="true" applyAlignment="true" applyProtection="true">
      <alignment horizontal="center" vertical="center" textRotation="0" wrapText="true" indent="0" shrinkToFit="false"/>
      <protection locked="true" hidden="true"/>
    </xf>
    <xf numFmtId="167" fontId="20" fillId="5" borderId="95" xfId="0" applyFont="true" applyBorder="true" applyAlignment="true" applyProtection="true">
      <alignment horizontal="center" vertical="center" textRotation="0" wrapText="true" indent="0" shrinkToFit="false"/>
      <protection locked="true" hidden="true"/>
    </xf>
    <xf numFmtId="164" fontId="51" fillId="3" borderId="96" xfId="0" applyFont="true" applyBorder="true" applyAlignment="true" applyProtection="true">
      <alignment horizontal="general" vertical="center" textRotation="0" wrapText="true" indent="0" shrinkToFit="false"/>
      <protection locked="true" hidden="true"/>
    </xf>
    <xf numFmtId="164" fontId="54" fillId="5" borderId="97" xfId="0" applyFont="true" applyBorder="true" applyAlignment="true" applyProtection="false">
      <alignment horizontal="center" vertical="center" textRotation="0" wrapText="true" indent="0" shrinkToFit="false"/>
      <protection locked="true" hidden="false"/>
    </xf>
    <xf numFmtId="164" fontId="54" fillId="5" borderId="98" xfId="0" applyFont="true" applyBorder="true" applyAlignment="true" applyProtection="false">
      <alignment horizontal="center" vertical="center" textRotation="0" wrapText="true" indent="0" shrinkToFit="false"/>
      <protection locked="true" hidden="false"/>
    </xf>
    <xf numFmtId="164" fontId="54" fillId="5" borderId="99" xfId="0" applyFont="true" applyBorder="true" applyAlignment="true" applyProtection="false">
      <alignment horizontal="center" vertical="center" textRotation="0" wrapText="true" indent="0" shrinkToFit="false"/>
      <protection locked="true" hidden="false"/>
    </xf>
    <xf numFmtId="164" fontId="12" fillId="0" borderId="0" xfId="0" applyFont="true" applyBorder="false" applyAlignment="true" applyProtection="true">
      <alignment horizontal="center" vertical="center" textRotation="0" wrapText="false" indent="0" shrinkToFit="false"/>
      <protection locked="true" hidden="true"/>
    </xf>
    <xf numFmtId="164" fontId="12" fillId="0" borderId="0" xfId="0" applyFont="true" applyBorder="false" applyAlignment="true" applyProtection="true">
      <alignment horizontal="center" vertical="center" textRotation="0" wrapText="true" indent="0" shrinkToFit="false"/>
      <protection locked="true" hidden="true"/>
    </xf>
    <xf numFmtId="164" fontId="12" fillId="0" borderId="0" xfId="0" applyFont="true" applyBorder="false" applyAlignment="true" applyProtection="true">
      <alignment horizontal="general" vertical="center" textRotation="0" wrapText="true" indent="0" shrinkToFit="false"/>
      <protection locked="true" hidden="true"/>
    </xf>
    <xf numFmtId="164" fontId="12" fillId="0" borderId="0" xfId="0" applyFont="true" applyBorder="false" applyAlignment="false" applyProtection="true">
      <alignment horizontal="general" vertical="bottom" textRotation="0" wrapText="false" indent="0" shrinkToFit="false"/>
      <protection locked="true" hidden="true"/>
    </xf>
    <xf numFmtId="164" fontId="12" fillId="0" borderId="0" xfId="0" applyFont="true" applyBorder="false" applyAlignment="false" applyProtection="false">
      <alignment horizontal="general" vertical="bottom" textRotation="0" wrapText="false" indent="0" shrinkToFit="false"/>
      <protection locked="true" hidden="false"/>
    </xf>
    <xf numFmtId="164" fontId="0" fillId="5" borderId="0" xfId="0" applyFont="true" applyBorder="false" applyAlignment="false" applyProtection="false">
      <alignment horizontal="general" vertical="bottom" textRotation="0" wrapText="false" indent="0" shrinkToFit="false"/>
      <protection locked="true" hidden="false"/>
    </xf>
    <xf numFmtId="164" fontId="54" fillId="5" borderId="100" xfId="0" applyFont="true" applyBorder="true" applyAlignment="true" applyProtection="false">
      <alignment horizontal="center" vertical="center" textRotation="0" wrapText="true" indent="0" shrinkToFit="false"/>
      <protection locked="true" hidden="false"/>
    </xf>
    <xf numFmtId="164" fontId="54" fillId="5" borderId="101" xfId="0" applyFont="true" applyBorder="true" applyAlignment="true" applyProtection="false">
      <alignment horizontal="center" vertical="center" textRotation="0" wrapText="true" indent="0" shrinkToFit="false"/>
      <protection locked="true" hidden="false"/>
    </xf>
    <xf numFmtId="164" fontId="12" fillId="0" borderId="0" xfId="0" applyFont="true" applyBorder="false" applyAlignment="true" applyProtection="false">
      <alignment horizontal="center" vertical="center" textRotation="0" wrapText="true" indent="0" shrinkToFit="false"/>
      <protection locked="true" hidden="false"/>
    </xf>
    <xf numFmtId="164" fontId="0" fillId="0" borderId="0" xfId="0" applyFont="true" applyBorder="false" applyAlignment="false" applyProtection="true">
      <alignment horizontal="general" vertical="bottom" textRotation="0" wrapText="false" indent="0" shrinkToFit="false"/>
      <protection locked="true" hidden="true"/>
    </xf>
    <xf numFmtId="164" fontId="0" fillId="0" borderId="0" xfId="0" applyFont="false" applyBorder="false" applyAlignment="true" applyProtection="true">
      <alignment horizontal="general" vertical="center" textRotation="0" wrapText="false" indent="0" shrinkToFit="false"/>
      <protection locked="true" hidden="true"/>
    </xf>
    <xf numFmtId="164" fontId="0" fillId="0" borderId="0" xfId="0" applyFont="true" applyBorder="false" applyAlignment="true" applyProtection="true">
      <alignment horizontal="general" vertical="center" textRotation="0" wrapText="true" indent="0" shrinkToFit="false"/>
      <protection locked="true" hidden="true"/>
    </xf>
    <xf numFmtId="166" fontId="0" fillId="0" borderId="0" xfId="19" applyFont="true" applyBorder="true" applyAlignment="true" applyProtection="true">
      <alignment horizontal="center" vertical="center" textRotation="0" wrapText="false" indent="0" shrinkToFit="false"/>
      <protection locked="true" hidden="true"/>
    </xf>
    <xf numFmtId="167" fontId="0" fillId="4" borderId="0" xfId="0" applyFont="false" applyBorder="false" applyAlignment="false" applyProtection="false">
      <alignment horizontal="general" vertical="bottom" textRotation="0" wrapText="false" indent="0" shrinkToFit="false"/>
      <protection locked="true" hidden="false"/>
    </xf>
    <xf numFmtId="166" fontId="55" fillId="9" borderId="100" xfId="0" applyFont="true" applyBorder="true" applyAlignment="true" applyProtection="false">
      <alignment horizontal="center" vertical="center" textRotation="0" wrapText="true" indent="0" shrinkToFit="false"/>
      <protection locked="true" hidden="false"/>
    </xf>
    <xf numFmtId="166" fontId="55" fillId="9" borderId="101" xfId="0" applyFont="true" applyBorder="true" applyAlignment="true" applyProtection="false">
      <alignment horizontal="center" vertical="center" textRotation="0" wrapText="true" indent="0" shrinkToFit="false"/>
      <protection locked="true" hidden="false"/>
    </xf>
    <xf numFmtId="166" fontId="55" fillId="10" borderId="101" xfId="0" applyFont="true" applyBorder="true" applyAlignment="true" applyProtection="false">
      <alignment horizontal="center" vertical="center" textRotation="0" wrapText="true" indent="0" shrinkToFit="false"/>
      <protection locked="true" hidden="false"/>
    </xf>
    <xf numFmtId="166" fontId="55" fillId="9" borderId="102" xfId="0" applyFont="true" applyBorder="true" applyAlignment="true" applyProtection="false">
      <alignment horizontal="center" vertical="center" textRotation="0" wrapText="true" indent="0" shrinkToFit="false"/>
      <protection locked="true" hidden="false"/>
    </xf>
    <xf numFmtId="166" fontId="55" fillId="10" borderId="103" xfId="0" applyFont="true" applyBorder="true" applyAlignment="true" applyProtection="false">
      <alignment horizontal="center" vertical="center" textRotation="0" wrapText="true" indent="0" shrinkToFit="false"/>
      <protection locked="true" hidden="false"/>
    </xf>
    <xf numFmtId="166" fontId="0" fillId="0" borderId="0" xfId="19" applyFont="true" applyBorder="true" applyAlignment="true" applyProtection="true">
      <alignment horizontal="general" vertical="bottom" textRotation="0" wrapText="false" indent="0" shrinkToFit="false"/>
      <protection locked="true" hidden="false"/>
    </xf>
    <xf numFmtId="164" fontId="0" fillId="0" borderId="0" xfId="0" applyFont="false" applyBorder="false" applyAlignment="true" applyProtection="false">
      <alignment horizontal="center" vertical="center" textRotation="0" wrapText="true" indent="0" shrinkToFit="false"/>
      <protection locked="true" hidden="false"/>
    </xf>
    <xf numFmtId="164" fontId="54" fillId="5" borderId="104" xfId="0" applyFont="true" applyBorder="true" applyAlignment="true" applyProtection="false">
      <alignment horizontal="center" vertical="center" textRotation="0" wrapText="true" indent="0" shrinkToFit="false"/>
      <protection locked="true" hidden="false"/>
    </xf>
    <xf numFmtId="166" fontId="55" fillId="0" borderId="105" xfId="0" applyFont="true" applyBorder="true" applyAlignment="true" applyProtection="false">
      <alignment horizontal="center" vertical="center" textRotation="0" wrapText="true" indent="0" shrinkToFit="false"/>
      <protection locked="true" hidden="false"/>
    </xf>
    <xf numFmtId="166" fontId="55" fillId="10" borderId="106" xfId="0" applyFont="true" applyBorder="true" applyAlignment="true" applyProtection="false">
      <alignment horizontal="center" vertical="center" textRotation="0" wrapText="true" indent="0" shrinkToFit="false"/>
      <protection locked="true" hidden="false"/>
    </xf>
    <xf numFmtId="166" fontId="55" fillId="0" borderId="106" xfId="0" applyFont="true" applyBorder="true" applyAlignment="true" applyProtection="false">
      <alignment horizontal="center" vertical="center" textRotation="0" wrapText="true" indent="0" shrinkToFit="false"/>
      <protection locked="true" hidden="false"/>
    </xf>
    <xf numFmtId="166" fontId="55" fillId="0" borderId="103" xfId="0" applyFont="true" applyBorder="true" applyAlignment="true" applyProtection="false">
      <alignment horizontal="center" vertical="center" textRotation="0" wrapText="true" indent="0" shrinkToFit="false"/>
      <protection locked="true" hidden="false"/>
    </xf>
    <xf numFmtId="164" fontId="0" fillId="0" borderId="0" xfId="0" applyFont="true" applyBorder="false" applyAlignment="true" applyProtection="false">
      <alignment horizontal="general" vertical="bottom" textRotation="0" wrapText="true" indent="0" shrinkToFit="false"/>
      <protection locked="true" hidden="false"/>
    </xf>
    <xf numFmtId="166" fontId="0" fillId="0" borderId="0" xfId="19" applyFont="true" applyBorder="true" applyAlignment="true" applyProtection="true">
      <alignment horizontal="center" vertical="center" textRotation="0" wrapText="false" indent="0" shrinkToFit="false"/>
      <protection locked="true" hidden="false"/>
    </xf>
    <xf numFmtId="164" fontId="43" fillId="0" borderId="0" xfId="0" applyFont="true" applyBorder="false" applyAlignment="true" applyProtection="false">
      <alignment horizontal="justify" vertical="center" textRotation="0" wrapText="false" indent="0" shrinkToFit="false"/>
      <protection locked="true" hidden="false"/>
    </xf>
    <xf numFmtId="164" fontId="56" fillId="0" borderId="0" xfId="20" applyFont="false" applyBorder="true" applyAlignment="true" applyProtection="true">
      <alignment horizontal="justify" vertical="center" textRotation="0" wrapText="false" indent="0" shrinkToFit="false"/>
      <protection locked="true" hidden="false"/>
    </xf>
  </cellXfs>
  <cellStyles count="10">
    <cellStyle name="Normal" xfId="0" builtinId="0"/>
    <cellStyle name="Comma" xfId="15" builtinId="3"/>
    <cellStyle name="Comma [0]" xfId="16" builtinId="6"/>
    <cellStyle name="Currency" xfId="17" builtinId="4"/>
    <cellStyle name="Currency [0]" xfId="18" builtinId="7"/>
    <cellStyle name="Percent" xfId="19" builtinId="5"/>
    <cellStyle name="Non_definito" xfId="21"/>
    <cellStyle name="Normale 2" xfId="22"/>
    <cellStyle name="Percentuale 2" xfId="23"/>
    <cellStyle name="*unknown*" xfId="20" builtinId="8"/>
  </cellStyles>
  <dxfs count="181">
    <dxf>
      <font>
        <b val="1"/>
        <i val="0"/>
        <color rgb="FF006600"/>
      </font>
      <fill>
        <patternFill>
          <bgColor rgb="FF92D050"/>
        </patternFill>
      </fill>
    </dxf>
    <dxf>
      <font>
        <b val="1"/>
        <i val="0"/>
        <color rgb="FFFFFF00"/>
      </font>
      <fill>
        <patternFill>
          <bgColor rgb="FFFF0000"/>
        </patternFill>
      </fill>
    </dxf>
    <dxf>
      <font>
        <color rgb="FF006600"/>
      </font>
      <fill>
        <patternFill>
          <bgColor rgb="FF92D050"/>
        </patternFill>
      </fill>
    </dxf>
    <dxf>
      <font>
        <b val="1"/>
        <i val="0"/>
        <color rgb="FFFFFF00"/>
      </font>
      <fill>
        <patternFill>
          <bgColor rgb="FFFF0000"/>
        </patternFill>
      </fill>
    </dxf>
    <dxf>
      <font>
        <b val="1"/>
        <i val="0"/>
        <strike val="0"/>
        <color rgb="FFFFFF00"/>
      </font>
      <fill>
        <patternFill>
          <bgColor rgb="FFFF0000"/>
        </patternFill>
      </fill>
    </dxf>
    <dxf>
      <font>
        <b val="1"/>
        <i val="0"/>
        <color rgb="FFFFFF00"/>
      </font>
      <fill>
        <patternFill>
          <bgColor rgb="FFFF0000"/>
        </patternFill>
      </fill>
    </dxf>
    <dxf>
      <font>
        <color rgb="FF006600"/>
      </font>
      <fill>
        <patternFill>
          <bgColor rgb="FF92D050"/>
        </patternFill>
      </fill>
    </dxf>
    <dxf>
      <font>
        <b val="1"/>
        <i val="0"/>
        <color rgb="FFFFFF00"/>
      </font>
      <fill>
        <patternFill>
          <bgColor rgb="FFFF0000"/>
        </patternFill>
      </fill>
    </dxf>
    <dxf>
      <font>
        <b val="1"/>
        <i val="0"/>
        <color rgb="FF006600"/>
      </font>
      <fill>
        <patternFill>
          <bgColor rgb="FFCCFFCC"/>
        </patternFill>
      </fill>
    </dxf>
    <dxf>
      <font>
        <b val="1"/>
        <i val="0"/>
        <color rgb="FF006600"/>
      </font>
      <fill>
        <patternFill>
          <bgColor rgb="FFCCFFCC"/>
        </patternFill>
      </fill>
    </dxf>
    <dxf>
      <font>
        <b val="1"/>
        <i val="0"/>
        <color rgb="FF006600"/>
      </font>
      <fill>
        <patternFill>
          <bgColor rgb="FF92D050"/>
        </patternFill>
      </fill>
    </dxf>
    <dxf>
      <font>
        <b val="1"/>
        <i val="0"/>
        <color rgb="FFFFFF00"/>
      </font>
      <fill>
        <patternFill>
          <bgColor rgb="FFFF0000"/>
        </patternFill>
      </fill>
    </dxf>
    <dxf>
      <font>
        <b val="1"/>
        <i val="0"/>
        <strike val="0"/>
        <color rgb="FF006600"/>
      </font>
      <fill>
        <patternFill>
          <bgColor rgb="FF92D050"/>
        </patternFill>
      </fill>
    </dxf>
    <dxf>
      <font>
        <b val="1"/>
        <i val="0"/>
        <strike val="0"/>
        <color rgb="FFFFFF00"/>
      </font>
      <fill>
        <patternFill>
          <bgColor rgb="FFFF0000"/>
        </patternFill>
      </fill>
    </dxf>
    <dxf>
      <font>
        <b val="1"/>
        <i val="0"/>
        <strike val="0"/>
        <color rgb="FF006600"/>
      </font>
      <fill>
        <patternFill>
          <bgColor rgb="FF92D050"/>
        </patternFill>
      </fill>
    </dxf>
    <dxf>
      <font>
        <b val="1"/>
        <i val="0"/>
        <strike val="0"/>
        <color rgb="FFFFFF00"/>
      </font>
      <fill>
        <patternFill>
          <bgColor rgb="FFFF0000"/>
        </patternFill>
      </fill>
    </dxf>
    <dxf>
      <font>
        <b val="1"/>
        <i val="0"/>
        <strike val="0"/>
        <color rgb="FF006600"/>
      </font>
      <fill>
        <patternFill>
          <bgColor rgb="FF92D050"/>
        </patternFill>
      </fill>
    </dxf>
    <dxf>
      <font>
        <b val="1"/>
        <i val="0"/>
        <strike val="0"/>
        <color rgb="FFFFFF00"/>
      </font>
      <fill>
        <patternFill>
          <bgColor rgb="FFFF0000"/>
        </patternFill>
      </fill>
    </dxf>
    <dxf>
      <font>
        <b val="1"/>
        <i val="0"/>
        <color rgb="FFFFFF00"/>
      </font>
      <fill>
        <patternFill>
          <bgColor rgb="FFFF0000"/>
        </patternFill>
      </fill>
    </dxf>
    <dxf>
      <font>
        <color rgb="FF006600"/>
      </font>
      <fill>
        <patternFill>
          <bgColor rgb="FF92D050"/>
        </patternFill>
      </fill>
    </dxf>
    <dxf>
      <font>
        <b val="1"/>
        <i val="0"/>
        <color rgb="FFFFFF00"/>
      </font>
      <fill>
        <patternFill>
          <bgColor rgb="FFFF0000"/>
        </patternFill>
      </fill>
    </dxf>
    <dxf>
      <font>
        <b val="1"/>
        <i val="0"/>
        <color rgb="FFFFFF00"/>
      </font>
      <fill>
        <patternFill>
          <bgColor rgb="FFFF0000"/>
        </patternFill>
      </fill>
    </dxf>
    <dxf>
      <font>
        <b val="1"/>
        <i val="0"/>
        <strike val="0"/>
        <color rgb="FFFFFF00"/>
      </font>
      <fill>
        <patternFill>
          <bgColor rgb="FFFF0000"/>
        </patternFill>
      </fill>
    </dxf>
    <dxf>
      <font>
        <b val="1"/>
        <i val="0"/>
        <color rgb="FF006600"/>
      </font>
      <fill>
        <patternFill>
          <bgColor rgb="FF92D050"/>
        </patternFill>
      </fill>
    </dxf>
    <dxf>
      <font>
        <b val="1"/>
        <i val="0"/>
        <color rgb="FFFFFF00"/>
      </font>
      <fill>
        <patternFill>
          <bgColor rgb="FFFF0000"/>
        </patternFill>
      </fill>
    </dxf>
    <dxf>
      <font>
        <b val="1"/>
        <i val="0"/>
        <color rgb="FFFFFF00"/>
      </font>
      <fill>
        <patternFill>
          <bgColor rgb="FFFF0000"/>
        </patternFill>
      </fill>
    </dxf>
    <dxf>
      <font>
        <b val="1"/>
        <i val="0"/>
        <color rgb="FF006600"/>
      </font>
      <fill>
        <patternFill>
          <bgColor rgb="FF92D050"/>
        </patternFill>
      </fill>
    </dxf>
    <dxf>
      <font>
        <b val="1"/>
        <i val="0"/>
        <color rgb="FFFFFF00"/>
      </font>
      <fill>
        <patternFill>
          <bgColor rgb="FFFF0000"/>
        </patternFill>
      </fill>
    </dxf>
    <dxf>
      <font>
        <b val="1"/>
        <i val="0"/>
        <color rgb="FF006600"/>
      </font>
      <fill>
        <patternFill>
          <bgColor rgb="FF92D050"/>
        </patternFill>
      </fill>
    </dxf>
    <dxf>
      <font>
        <color rgb="FFF2F2F2"/>
      </font>
      <fill>
        <patternFill>
          <bgColor rgb="FFDCE6F2"/>
        </patternFill>
      </fill>
    </dxf>
    <dxf>
      <font>
        <b val="1"/>
        <i val="0"/>
        <color rgb="FF006600"/>
      </font>
      <fill>
        <patternFill>
          <bgColor rgb="FF92D050"/>
        </patternFill>
      </fill>
    </dxf>
    <dxf>
      <font>
        <b val="1"/>
        <i val="0"/>
        <color rgb="FFFFFF00"/>
      </font>
      <fill>
        <patternFill>
          <bgColor rgb="FFFF0000"/>
        </patternFill>
      </fill>
    </dxf>
    <dxf>
      <font>
        <b val="1"/>
        <i val="0"/>
        <color rgb="FFFFFF00"/>
      </font>
      <fill>
        <patternFill>
          <bgColor rgb="FFFF0000"/>
        </patternFill>
      </fill>
    </dxf>
    <dxf>
      <font>
        <b val="1"/>
        <i val="0"/>
        <color rgb="FF006600"/>
      </font>
      <fill>
        <patternFill>
          <bgColor rgb="FF92D050"/>
        </patternFill>
      </fill>
    </dxf>
    <dxf>
      <font>
        <b val="1"/>
        <i val="0"/>
        <color rgb="FFFFFF00"/>
      </font>
      <fill>
        <patternFill>
          <bgColor rgb="FFFF0000"/>
        </patternFill>
      </fill>
    </dxf>
    <dxf>
      <font>
        <color rgb="FF006600"/>
      </font>
      <fill>
        <patternFill>
          <bgColor rgb="FF92D050"/>
        </patternFill>
      </fill>
    </dxf>
    <dxf>
      <font>
        <b val="1"/>
        <i val="0"/>
        <color rgb="FF006600"/>
      </font>
      <fill>
        <patternFill>
          <bgColor rgb="FF92D050"/>
        </patternFill>
      </fill>
    </dxf>
    <dxf>
      <font>
        <b val="1"/>
        <i val="0"/>
        <color rgb="FFFFFF00"/>
      </font>
      <fill>
        <patternFill>
          <bgColor rgb="FFFF0000"/>
        </patternFill>
      </fill>
    </dxf>
    <dxf>
      <font>
        <b val="1"/>
        <i val="0"/>
        <color rgb="FFFFFF00"/>
      </font>
      <fill>
        <patternFill>
          <bgColor rgb="FFFF0000"/>
        </patternFill>
      </fill>
    </dxf>
    <dxf>
      <font>
        <color rgb="FF006600"/>
      </font>
      <fill>
        <patternFill>
          <bgColor rgb="FF92D050"/>
        </patternFill>
      </fill>
    </dxf>
    <dxf>
      <font>
        <b val="1"/>
        <i val="0"/>
        <color rgb="FF006600"/>
      </font>
      <fill>
        <patternFill>
          <bgColor rgb="FF92D050"/>
        </patternFill>
      </fill>
    </dxf>
    <dxf>
      <font>
        <b val="1"/>
        <i val="0"/>
        <color rgb="FFFFFF00"/>
      </font>
      <fill>
        <patternFill>
          <bgColor rgb="FFFF0000"/>
        </patternFill>
      </fill>
    </dxf>
    <dxf>
      <font>
        <color rgb="FF006600"/>
      </font>
      <fill>
        <patternFill>
          <bgColor rgb="FF92D050"/>
        </patternFill>
      </fill>
    </dxf>
    <dxf>
      <font>
        <b val="1"/>
        <i val="0"/>
        <color rgb="FFFFFF00"/>
      </font>
      <fill>
        <patternFill>
          <bgColor rgb="FFFF0000"/>
        </patternFill>
      </fill>
    </dxf>
    <dxf>
      <font>
        <b val="1"/>
        <i val="0"/>
        <strike val="0"/>
        <color rgb="FFFFFF00"/>
      </font>
      <fill>
        <patternFill>
          <bgColor rgb="FFFF0000"/>
        </patternFill>
      </fill>
    </dxf>
    <dxf>
      <font>
        <b val="1"/>
        <i val="0"/>
        <color rgb="FFFFFF00"/>
      </font>
      <fill>
        <patternFill>
          <bgColor rgb="FFFF0000"/>
        </patternFill>
      </fill>
    </dxf>
    <dxf>
      <font>
        <color rgb="FF006600"/>
      </font>
      <fill>
        <patternFill>
          <bgColor rgb="FF92D050"/>
        </patternFill>
      </fill>
    </dxf>
    <dxf>
      <font>
        <b val="1"/>
        <i val="0"/>
        <color rgb="FFFFFF00"/>
      </font>
      <fill>
        <patternFill>
          <bgColor rgb="FFFF0000"/>
        </patternFill>
      </fill>
    </dxf>
    <dxf>
      <font>
        <b val="1"/>
        <i val="0"/>
        <color rgb="FF006600"/>
      </font>
      <fill>
        <patternFill>
          <bgColor rgb="FFCCFFCC"/>
        </patternFill>
      </fill>
    </dxf>
    <dxf>
      <font>
        <b val="1"/>
        <i val="0"/>
        <color rgb="FF006600"/>
      </font>
      <fill>
        <patternFill>
          <bgColor rgb="FFCCFFCC"/>
        </patternFill>
      </fill>
    </dxf>
    <dxf>
      <font>
        <b val="1"/>
        <i val="0"/>
        <color rgb="FF006600"/>
      </font>
      <fill>
        <patternFill>
          <bgColor rgb="FF92D050"/>
        </patternFill>
      </fill>
    </dxf>
    <dxf>
      <font>
        <b val="1"/>
        <i val="0"/>
        <color rgb="FFFFFF00"/>
      </font>
      <fill>
        <patternFill>
          <bgColor rgb="FFFF0000"/>
        </patternFill>
      </fill>
    </dxf>
    <dxf>
      <font>
        <b val="1"/>
        <i val="0"/>
        <strike val="0"/>
        <color rgb="FF006600"/>
      </font>
      <fill>
        <patternFill>
          <bgColor rgb="FF92D050"/>
        </patternFill>
      </fill>
    </dxf>
    <dxf>
      <font>
        <b val="1"/>
        <i val="0"/>
        <strike val="0"/>
        <color rgb="FFFFFF00"/>
      </font>
      <fill>
        <patternFill>
          <bgColor rgb="FFFF0000"/>
        </patternFill>
      </fill>
    </dxf>
    <dxf>
      <font>
        <b val="1"/>
        <i val="0"/>
        <strike val="0"/>
        <color rgb="FF006600"/>
      </font>
      <fill>
        <patternFill>
          <bgColor rgb="FF92D050"/>
        </patternFill>
      </fill>
    </dxf>
    <dxf>
      <font>
        <b val="1"/>
        <i val="0"/>
        <strike val="0"/>
        <color rgb="FFFFFF00"/>
      </font>
      <fill>
        <patternFill>
          <bgColor rgb="FFFF0000"/>
        </patternFill>
      </fill>
    </dxf>
    <dxf>
      <font>
        <b val="1"/>
        <i val="0"/>
        <strike val="0"/>
        <color rgb="FF006600"/>
      </font>
      <fill>
        <patternFill>
          <bgColor rgb="FF92D050"/>
        </patternFill>
      </fill>
    </dxf>
    <dxf>
      <font>
        <b val="1"/>
        <i val="0"/>
        <strike val="0"/>
        <color rgb="FFFFFF00"/>
      </font>
      <fill>
        <patternFill>
          <bgColor rgb="FFFF0000"/>
        </patternFill>
      </fill>
    </dxf>
    <dxf>
      <font>
        <b val="1"/>
        <i val="0"/>
        <color rgb="FFFFFF00"/>
      </font>
      <fill>
        <patternFill>
          <bgColor rgb="FFFF0000"/>
        </patternFill>
      </fill>
    </dxf>
    <dxf>
      <font>
        <color rgb="FF006600"/>
      </font>
      <fill>
        <patternFill>
          <bgColor rgb="FF92D050"/>
        </patternFill>
      </fill>
    </dxf>
    <dxf>
      <font>
        <b val="1"/>
        <i val="0"/>
        <color rgb="FFFFFF00"/>
      </font>
      <fill>
        <patternFill>
          <bgColor rgb="FFFF0000"/>
        </patternFill>
      </fill>
    </dxf>
    <dxf>
      <font>
        <b val="1"/>
        <i val="0"/>
        <color rgb="FFFFFF00"/>
      </font>
      <fill>
        <patternFill>
          <bgColor rgb="FFFF0000"/>
        </patternFill>
      </fill>
    </dxf>
    <dxf>
      <font>
        <b val="1"/>
        <i val="0"/>
        <strike val="0"/>
        <color rgb="FFFFFF00"/>
      </font>
      <fill>
        <patternFill>
          <bgColor rgb="FFFF0000"/>
        </patternFill>
      </fill>
    </dxf>
    <dxf>
      <font>
        <b val="1"/>
        <i val="0"/>
        <color rgb="FF006600"/>
      </font>
      <fill>
        <patternFill>
          <bgColor rgb="FF92D050"/>
        </patternFill>
      </fill>
    </dxf>
    <dxf>
      <font>
        <b val="1"/>
        <i val="0"/>
        <color rgb="FFFFFF00"/>
      </font>
      <fill>
        <patternFill>
          <bgColor rgb="FFFF0000"/>
        </patternFill>
      </fill>
    </dxf>
    <dxf>
      <font>
        <b val="1"/>
        <i val="0"/>
        <color rgb="FFFFFF00"/>
      </font>
      <fill>
        <patternFill>
          <bgColor rgb="FFFF0000"/>
        </patternFill>
      </fill>
    </dxf>
    <dxf>
      <font>
        <b val="1"/>
        <i val="0"/>
        <color rgb="FF006600"/>
      </font>
      <fill>
        <patternFill>
          <bgColor rgb="FF92D050"/>
        </patternFill>
      </fill>
    </dxf>
    <dxf>
      <font>
        <b val="1"/>
        <i val="0"/>
        <color rgb="FFFFFF00"/>
      </font>
      <fill>
        <patternFill>
          <bgColor rgb="FFFF0000"/>
        </patternFill>
      </fill>
    </dxf>
    <dxf>
      <font>
        <b val="1"/>
        <i val="0"/>
        <color rgb="FF006600"/>
      </font>
      <fill>
        <patternFill>
          <bgColor rgb="FF92D050"/>
        </patternFill>
      </fill>
    </dxf>
    <dxf>
      <font>
        <color rgb="FFF2F2F2"/>
      </font>
      <fill>
        <patternFill>
          <bgColor rgb="FFDCE6F2"/>
        </patternFill>
      </fill>
    </dxf>
    <dxf>
      <font>
        <b val="1"/>
        <i val="0"/>
        <color rgb="FF006600"/>
      </font>
      <fill>
        <patternFill>
          <bgColor rgb="FF92D050"/>
        </patternFill>
      </fill>
    </dxf>
    <dxf>
      <font>
        <b val="1"/>
        <i val="0"/>
        <color rgb="FFFFFF00"/>
      </font>
      <fill>
        <patternFill>
          <bgColor rgb="FFFF0000"/>
        </patternFill>
      </fill>
    </dxf>
    <dxf>
      <font>
        <b val="1"/>
        <i val="0"/>
        <color rgb="FFFFFF00"/>
      </font>
      <fill>
        <patternFill>
          <bgColor rgb="FFFF0000"/>
        </patternFill>
      </fill>
    </dxf>
    <dxf>
      <font>
        <b val="1"/>
        <i val="0"/>
        <color rgb="FF006600"/>
      </font>
      <fill>
        <patternFill>
          <bgColor rgb="FF92D050"/>
        </patternFill>
      </fill>
    </dxf>
    <dxf>
      <font>
        <b val="1"/>
        <i val="0"/>
        <color rgb="FFFFFF00"/>
      </font>
      <fill>
        <patternFill>
          <bgColor rgb="FFFF0000"/>
        </patternFill>
      </fill>
    </dxf>
    <dxf>
      <font>
        <color rgb="FF006600"/>
      </font>
      <fill>
        <patternFill>
          <bgColor rgb="FF92D050"/>
        </patternFill>
      </fill>
    </dxf>
    <dxf>
      <font>
        <b val="1"/>
        <i val="0"/>
        <color rgb="FF006600"/>
      </font>
      <fill>
        <patternFill>
          <bgColor rgb="FF92D050"/>
        </patternFill>
      </fill>
    </dxf>
    <dxf>
      <font>
        <b val="1"/>
        <i val="0"/>
        <color rgb="FFFFFF00"/>
      </font>
      <fill>
        <patternFill>
          <bgColor rgb="FFFF0000"/>
        </patternFill>
      </fill>
    </dxf>
    <dxf>
      <font>
        <b val="1"/>
        <i val="0"/>
        <color rgb="FFFFFF00"/>
      </font>
      <fill>
        <patternFill>
          <bgColor rgb="FFFF0000"/>
        </patternFill>
      </fill>
    </dxf>
    <dxf>
      <font>
        <color rgb="FF006600"/>
      </font>
      <fill>
        <patternFill>
          <bgColor rgb="FF92D050"/>
        </patternFill>
      </fill>
    </dxf>
    <dxf>
      <font>
        <b val="1"/>
        <i val="0"/>
        <color rgb="FF006600"/>
      </font>
      <fill>
        <patternFill>
          <bgColor rgb="FF92D050"/>
        </patternFill>
      </fill>
    </dxf>
    <dxf>
      <font>
        <b val="1"/>
        <i val="0"/>
        <color rgb="FFFFFF00"/>
      </font>
      <fill>
        <patternFill>
          <bgColor rgb="FFFF0000"/>
        </patternFill>
      </fill>
    </dxf>
    <dxf>
      <font>
        <color rgb="FF006600"/>
      </font>
      <fill>
        <patternFill>
          <bgColor rgb="FF92D050"/>
        </patternFill>
      </fill>
    </dxf>
    <dxf>
      <font>
        <b val="1"/>
        <i val="0"/>
        <color rgb="FFFFFF00"/>
      </font>
      <fill>
        <patternFill>
          <bgColor rgb="FFFF0000"/>
        </patternFill>
      </fill>
    </dxf>
    <dxf>
      <font>
        <b val="1"/>
        <i val="0"/>
        <strike val="0"/>
        <color rgb="FFFFFF00"/>
      </font>
      <fill>
        <patternFill>
          <bgColor rgb="FFFF0000"/>
        </patternFill>
      </fill>
    </dxf>
    <dxf>
      <font>
        <b val="1"/>
        <i val="0"/>
        <color rgb="FFFFFF00"/>
      </font>
      <fill>
        <patternFill>
          <bgColor rgb="FFFF0000"/>
        </patternFill>
      </fill>
    </dxf>
    <dxf>
      <font>
        <color rgb="FF006600"/>
      </font>
      <fill>
        <patternFill>
          <bgColor rgb="FF92D050"/>
        </patternFill>
      </fill>
    </dxf>
    <dxf>
      <font>
        <b val="1"/>
        <i val="0"/>
        <color rgb="FFFFFF00"/>
      </font>
      <fill>
        <patternFill>
          <bgColor rgb="FFFF0000"/>
        </patternFill>
      </fill>
    </dxf>
    <dxf>
      <font>
        <b val="1"/>
        <i val="0"/>
        <color rgb="FF006600"/>
      </font>
      <fill>
        <patternFill>
          <bgColor rgb="FFCCFFCC"/>
        </patternFill>
      </fill>
    </dxf>
    <dxf>
      <font>
        <b val="1"/>
        <i val="0"/>
        <color rgb="FF006600"/>
      </font>
      <fill>
        <patternFill>
          <bgColor rgb="FFCCFFCC"/>
        </patternFill>
      </fill>
    </dxf>
    <dxf>
      <font>
        <b val="1"/>
        <i val="0"/>
        <color rgb="FF006600"/>
      </font>
      <fill>
        <patternFill>
          <bgColor rgb="FF92D050"/>
        </patternFill>
      </fill>
    </dxf>
    <dxf>
      <font>
        <b val="1"/>
        <i val="0"/>
        <color rgb="FFFFFF00"/>
      </font>
      <fill>
        <patternFill>
          <bgColor rgb="FFFF0000"/>
        </patternFill>
      </fill>
    </dxf>
    <dxf>
      <font>
        <b val="1"/>
        <i val="0"/>
        <strike val="0"/>
        <color rgb="FF006600"/>
      </font>
      <fill>
        <patternFill>
          <bgColor rgb="FF92D050"/>
        </patternFill>
      </fill>
    </dxf>
    <dxf>
      <font>
        <b val="1"/>
        <i val="0"/>
        <strike val="0"/>
        <color rgb="FFFFFF00"/>
      </font>
      <fill>
        <patternFill>
          <bgColor rgb="FFFF0000"/>
        </patternFill>
      </fill>
    </dxf>
    <dxf>
      <font>
        <b val="1"/>
        <i val="0"/>
        <strike val="0"/>
        <color rgb="FF006600"/>
      </font>
      <fill>
        <patternFill>
          <bgColor rgb="FF92D050"/>
        </patternFill>
      </fill>
    </dxf>
    <dxf>
      <font>
        <b val="1"/>
        <i val="0"/>
        <strike val="0"/>
        <color rgb="FFFFFF00"/>
      </font>
      <fill>
        <patternFill>
          <bgColor rgb="FFFF0000"/>
        </patternFill>
      </fill>
    </dxf>
    <dxf>
      <font>
        <b val="1"/>
        <i val="0"/>
        <strike val="0"/>
        <color rgb="FF006600"/>
      </font>
      <fill>
        <patternFill>
          <bgColor rgb="FF92D050"/>
        </patternFill>
      </fill>
    </dxf>
    <dxf>
      <font>
        <b val="1"/>
        <i val="0"/>
        <strike val="0"/>
        <color rgb="FFFFFF00"/>
      </font>
      <fill>
        <patternFill>
          <bgColor rgb="FFFF0000"/>
        </patternFill>
      </fill>
    </dxf>
    <dxf>
      <font>
        <b val="1"/>
        <i val="0"/>
        <color rgb="FFFFFF00"/>
      </font>
      <fill>
        <patternFill>
          <bgColor rgb="FFFF0000"/>
        </patternFill>
      </fill>
    </dxf>
    <dxf>
      <font>
        <color rgb="FF006600"/>
      </font>
      <fill>
        <patternFill>
          <bgColor rgb="FF92D050"/>
        </patternFill>
      </fill>
    </dxf>
    <dxf>
      <font>
        <b val="1"/>
        <i val="0"/>
        <color rgb="FFFFFF00"/>
      </font>
      <fill>
        <patternFill>
          <bgColor rgb="FFFF0000"/>
        </patternFill>
      </fill>
    </dxf>
    <dxf>
      <font>
        <b val="1"/>
        <i val="0"/>
        <color rgb="FFFFFF00"/>
      </font>
      <fill>
        <patternFill>
          <bgColor rgb="FFFF0000"/>
        </patternFill>
      </fill>
    </dxf>
    <dxf>
      <font>
        <b val="1"/>
        <i val="0"/>
        <strike val="0"/>
        <color rgb="FFFFFF00"/>
      </font>
      <fill>
        <patternFill>
          <bgColor rgb="FFFF0000"/>
        </patternFill>
      </fill>
    </dxf>
    <dxf>
      <font>
        <b val="1"/>
        <i val="0"/>
        <color rgb="FF006600"/>
      </font>
      <fill>
        <patternFill>
          <bgColor rgb="FF92D050"/>
        </patternFill>
      </fill>
    </dxf>
    <dxf>
      <font>
        <b val="1"/>
        <i val="0"/>
        <color rgb="FFFFFF00"/>
      </font>
      <fill>
        <patternFill>
          <bgColor rgb="FFFF0000"/>
        </patternFill>
      </fill>
    </dxf>
    <dxf>
      <font>
        <b val="1"/>
        <i val="0"/>
        <color rgb="FFFFFF00"/>
      </font>
      <fill>
        <patternFill>
          <bgColor rgb="FFFF0000"/>
        </patternFill>
      </fill>
    </dxf>
    <dxf>
      <font>
        <b val="1"/>
        <i val="0"/>
        <color rgb="FF006600"/>
      </font>
      <fill>
        <patternFill>
          <bgColor rgb="FF92D050"/>
        </patternFill>
      </fill>
    </dxf>
    <dxf>
      <font>
        <b val="1"/>
        <i val="0"/>
        <color rgb="FFFFFF00"/>
      </font>
      <fill>
        <patternFill>
          <bgColor rgb="FFFF0000"/>
        </patternFill>
      </fill>
    </dxf>
    <dxf>
      <font>
        <b val="1"/>
        <i val="0"/>
        <color rgb="FF006600"/>
      </font>
      <fill>
        <patternFill>
          <bgColor rgb="FF92D050"/>
        </patternFill>
      </fill>
    </dxf>
    <dxf>
      <font>
        <color rgb="FFF2F2F2"/>
      </font>
      <fill>
        <patternFill>
          <bgColor rgb="FFDCE6F2"/>
        </patternFill>
      </fill>
    </dxf>
    <dxf>
      <font>
        <b val="1"/>
        <i val="0"/>
        <color rgb="FF006600"/>
      </font>
      <fill>
        <patternFill>
          <bgColor rgb="FF92D050"/>
        </patternFill>
      </fill>
    </dxf>
    <dxf>
      <font>
        <b val="1"/>
        <i val="0"/>
        <color rgb="FFFFFF00"/>
      </font>
      <fill>
        <patternFill>
          <bgColor rgb="FFFF0000"/>
        </patternFill>
      </fill>
    </dxf>
    <dxf>
      <font>
        <b val="1"/>
        <i val="0"/>
        <color rgb="FFFFFF00"/>
      </font>
      <fill>
        <patternFill>
          <bgColor rgb="FFFF0000"/>
        </patternFill>
      </fill>
    </dxf>
    <dxf>
      <font>
        <b val="1"/>
        <i val="0"/>
        <color rgb="FF006600"/>
      </font>
      <fill>
        <patternFill>
          <bgColor rgb="FF92D050"/>
        </patternFill>
      </fill>
    </dxf>
    <dxf>
      <font>
        <b val="1"/>
        <i val="0"/>
        <color rgb="FFFFFF00"/>
      </font>
      <fill>
        <patternFill>
          <bgColor rgb="FFFF0000"/>
        </patternFill>
      </fill>
    </dxf>
    <dxf>
      <font>
        <color rgb="FF006600"/>
      </font>
      <fill>
        <patternFill>
          <bgColor rgb="FF92D050"/>
        </patternFill>
      </fill>
    </dxf>
    <dxf>
      <font>
        <b val="1"/>
        <i val="0"/>
        <color rgb="FF006600"/>
      </font>
      <fill>
        <patternFill>
          <bgColor rgb="FF92D050"/>
        </patternFill>
      </fill>
    </dxf>
    <dxf>
      <font>
        <b val="1"/>
        <i val="0"/>
        <color rgb="FFFFFF00"/>
      </font>
      <fill>
        <patternFill>
          <bgColor rgb="FFFF0000"/>
        </patternFill>
      </fill>
    </dxf>
    <dxf>
      <font>
        <b val="1"/>
        <i val="0"/>
        <color rgb="FFFFFF00"/>
      </font>
      <fill>
        <patternFill>
          <bgColor rgb="FFFF0000"/>
        </patternFill>
      </fill>
    </dxf>
    <dxf>
      <font>
        <color rgb="FF006600"/>
      </font>
      <fill>
        <patternFill>
          <bgColor rgb="FF92D050"/>
        </patternFill>
      </fill>
    </dxf>
    <dxf>
      <font>
        <b val="1"/>
        <i val="0"/>
        <color rgb="FF006600"/>
      </font>
      <fill>
        <patternFill>
          <bgColor rgb="FF92D050"/>
        </patternFill>
      </fill>
    </dxf>
    <dxf>
      <font>
        <b val="1"/>
        <i val="0"/>
        <color rgb="FFFFFF00"/>
      </font>
      <fill>
        <patternFill>
          <bgColor rgb="FFFF0000"/>
        </patternFill>
      </fill>
    </dxf>
    <dxf>
      <font>
        <b val="1"/>
        <i val="0"/>
        <color rgb="FFFFFF00"/>
      </font>
      <fill>
        <patternFill>
          <bgColor rgb="FFFF0000"/>
        </patternFill>
      </fill>
    </dxf>
    <dxf>
      <font>
        <color rgb="FF006600"/>
      </font>
      <fill>
        <patternFill>
          <bgColor rgb="FF92D050"/>
        </patternFill>
      </fill>
    </dxf>
    <dxf>
      <font>
        <b val="1"/>
        <i val="0"/>
        <color rgb="FFFFFF00"/>
      </font>
      <fill>
        <patternFill>
          <bgColor rgb="FFFF0000"/>
        </patternFill>
      </fill>
    </dxf>
    <dxf>
      <font>
        <color rgb="FF006600"/>
      </font>
      <fill>
        <patternFill>
          <bgColor rgb="FF92D050"/>
        </patternFill>
      </fill>
    </dxf>
    <dxf>
      <font>
        <b val="1"/>
        <i val="0"/>
        <color rgb="FFFFFF00"/>
      </font>
      <fill>
        <patternFill>
          <bgColor rgb="FFFF0000"/>
        </patternFill>
      </fill>
    </dxf>
    <dxf>
      <font>
        <b val="1"/>
        <i val="0"/>
        <color rgb="FFFFFF00"/>
      </font>
      <fill>
        <patternFill>
          <bgColor rgb="FFFF0000"/>
        </patternFill>
      </fill>
    </dxf>
    <dxf>
      <font>
        <color rgb="FF006600"/>
      </font>
      <fill>
        <patternFill>
          <bgColor rgb="FF92D050"/>
        </patternFill>
      </fill>
    </dxf>
    <dxf>
      <font>
        <b val="1"/>
        <i val="0"/>
        <color rgb="FFFFFF00"/>
      </font>
      <fill>
        <patternFill>
          <bgColor rgb="FFFF0000"/>
        </patternFill>
      </fill>
    </dxf>
    <dxf>
      <font>
        <b val="1"/>
        <i val="0"/>
        <color rgb="FF006600"/>
      </font>
      <fill>
        <patternFill>
          <bgColor rgb="FFCCFFCC"/>
        </patternFill>
      </fill>
    </dxf>
    <dxf>
      <font>
        <b val="1"/>
        <i val="0"/>
        <color rgb="FF006600"/>
      </font>
      <fill>
        <patternFill>
          <bgColor rgb="FFCCFFCC"/>
        </patternFill>
      </fill>
    </dxf>
    <dxf>
      <font>
        <b val="1"/>
        <i val="0"/>
        <color rgb="FF006600"/>
      </font>
      <fill>
        <patternFill>
          <bgColor rgb="FF92D050"/>
        </patternFill>
      </fill>
    </dxf>
    <dxf>
      <font>
        <b val="1"/>
        <i val="0"/>
        <color rgb="FFFFFF00"/>
      </font>
      <fill>
        <patternFill>
          <bgColor rgb="FFFF0000"/>
        </patternFill>
      </fill>
    </dxf>
    <dxf>
      <font>
        <b val="1"/>
        <i val="0"/>
        <strike val="0"/>
        <color rgb="FF006600"/>
      </font>
      <fill>
        <patternFill>
          <bgColor rgb="FF92D050"/>
        </patternFill>
      </fill>
    </dxf>
    <dxf>
      <font>
        <b val="1"/>
        <i val="0"/>
        <strike val="0"/>
        <color rgb="FFFFFF00"/>
      </font>
      <fill>
        <patternFill>
          <bgColor rgb="FFFF0000"/>
        </patternFill>
      </fill>
    </dxf>
    <dxf>
      <font>
        <b val="1"/>
        <i val="0"/>
        <strike val="0"/>
        <color rgb="FF006600"/>
      </font>
      <fill>
        <patternFill>
          <bgColor rgb="FF92D050"/>
        </patternFill>
      </fill>
    </dxf>
    <dxf>
      <font>
        <b val="1"/>
        <i val="0"/>
        <strike val="0"/>
        <color rgb="FFFFFF00"/>
      </font>
      <fill>
        <patternFill>
          <bgColor rgb="FFFF0000"/>
        </patternFill>
      </fill>
    </dxf>
    <dxf>
      <font>
        <b val="1"/>
        <i val="0"/>
        <strike val="0"/>
        <color rgb="FF006600"/>
      </font>
      <fill>
        <patternFill>
          <bgColor rgb="FF92D050"/>
        </patternFill>
      </fill>
    </dxf>
    <dxf>
      <font>
        <b val="1"/>
        <i val="0"/>
        <strike val="0"/>
        <color rgb="FFFFFF00"/>
      </font>
      <fill>
        <patternFill>
          <bgColor rgb="FFFF0000"/>
        </patternFill>
      </fill>
    </dxf>
    <dxf>
      <font>
        <b val="1"/>
        <i val="0"/>
        <color rgb="FF006600"/>
      </font>
      <fill>
        <patternFill>
          <bgColor rgb="FF92D050"/>
        </patternFill>
      </fill>
    </dxf>
    <dxf>
      <font>
        <b val="1"/>
        <i val="0"/>
        <color rgb="FFFFFF00"/>
      </font>
      <fill>
        <patternFill>
          <bgColor rgb="FFFF0000"/>
        </patternFill>
      </fill>
    </dxf>
    <dxf>
      <font>
        <b val="1"/>
        <i val="0"/>
        <color rgb="FFFFFF00"/>
      </font>
      <fill>
        <patternFill>
          <bgColor rgb="FFFF0000"/>
        </patternFill>
      </fill>
    </dxf>
    <dxf>
      <font>
        <b val="1"/>
        <i val="0"/>
        <color rgb="FF006600"/>
      </font>
      <fill>
        <patternFill>
          <bgColor rgb="FF92D050"/>
        </patternFill>
      </fill>
    </dxf>
    <dxf>
      <font>
        <b val="1"/>
        <i val="0"/>
        <color rgb="FFFFFF00"/>
      </font>
      <fill>
        <patternFill>
          <bgColor rgb="FFFF0000"/>
        </patternFill>
      </fill>
    </dxf>
    <dxf>
      <font>
        <b val="1"/>
        <i val="0"/>
        <color rgb="FF006600"/>
      </font>
      <fill>
        <patternFill>
          <bgColor rgb="FF92D050"/>
        </patternFill>
      </fill>
    </dxf>
    <dxf>
      <font>
        <color rgb="FFF2F2F2"/>
      </font>
      <fill>
        <patternFill>
          <bgColor rgb="FFDCE6F2"/>
        </patternFill>
      </fill>
    </dxf>
    <dxf>
      <font>
        <b val="1"/>
        <i val="0"/>
        <color rgb="FF006600"/>
      </font>
      <fill>
        <patternFill>
          <bgColor rgb="FF92D050"/>
        </patternFill>
      </fill>
    </dxf>
    <dxf>
      <font>
        <b val="1"/>
        <i val="0"/>
        <color rgb="FFFFFF00"/>
      </font>
      <fill>
        <patternFill>
          <bgColor rgb="FFFF0000"/>
        </patternFill>
      </fill>
    </dxf>
    <dxf>
      <font>
        <b val="1"/>
        <i val="0"/>
        <color rgb="FFFFFF00"/>
      </font>
      <fill>
        <patternFill>
          <bgColor rgb="FFFF0000"/>
        </patternFill>
      </fill>
    </dxf>
    <dxf>
      <font>
        <b val="1"/>
        <i val="0"/>
        <color rgb="FF006600"/>
      </font>
      <fill>
        <patternFill>
          <bgColor rgb="FF92D050"/>
        </patternFill>
      </fill>
    </dxf>
    <dxf>
      <font>
        <b val="1"/>
        <i val="0"/>
        <color rgb="FFFFFF00"/>
      </font>
      <fill>
        <patternFill>
          <bgColor rgb="FFFF0000"/>
        </patternFill>
      </fill>
    </dxf>
    <dxf>
      <font>
        <color rgb="FF006600"/>
      </font>
      <fill>
        <patternFill>
          <bgColor rgb="FF92D050"/>
        </patternFill>
      </fill>
    </dxf>
    <dxf>
      <font>
        <b val="1"/>
        <i val="0"/>
        <color rgb="FF006600"/>
      </font>
      <fill>
        <patternFill>
          <bgColor rgb="FF92D050"/>
        </patternFill>
      </fill>
    </dxf>
    <dxf>
      <font>
        <b val="1"/>
        <i val="0"/>
        <color rgb="FFFFFF00"/>
      </font>
      <fill>
        <patternFill>
          <bgColor rgb="FFFF0000"/>
        </patternFill>
      </fill>
    </dxf>
    <dxf>
      <font>
        <b val="1"/>
        <i val="0"/>
        <strike val="0"/>
        <color rgb="FF006600"/>
      </font>
      <fill>
        <patternFill>
          <bgColor rgb="FFCCFFCC"/>
        </patternFill>
      </fill>
    </dxf>
    <dxf>
      <font>
        <b val="1"/>
        <i val="0"/>
        <color rgb="FF006600"/>
      </font>
      <fill>
        <patternFill>
          <bgColor rgb="FF92D050"/>
        </patternFill>
      </fill>
    </dxf>
    <dxf>
      <font>
        <b val="1"/>
        <i val="0"/>
        <color rgb="FFFFFF00"/>
      </font>
      <fill>
        <patternFill>
          <bgColor rgb="FFFF0000"/>
        </patternFill>
      </fill>
    </dxf>
    <dxf>
      <font>
        <b val="1"/>
        <i val="0"/>
        <color rgb="FF006600"/>
      </font>
      <fill>
        <patternFill>
          <bgColor rgb="FFCCFFCC"/>
        </patternFill>
      </fill>
    </dxf>
    <dxf>
      <font>
        <b val="1"/>
        <i val="0"/>
        <strike val="0"/>
        <color rgb="FFFFFF00"/>
      </font>
      <fill>
        <patternFill>
          <bgColor rgb="FFFF0000"/>
        </patternFill>
      </fill>
    </dxf>
    <dxf>
      <font>
        <color rgb="FF006600"/>
      </font>
      <fill>
        <patternFill>
          <bgColor rgb="FF92D050"/>
        </patternFill>
      </fill>
    </dxf>
    <dxf>
      <font>
        <b val="1"/>
        <i val="0"/>
        <color rgb="FF006600"/>
      </font>
      <fill>
        <patternFill>
          <bgColor rgb="FFCCFFCC"/>
        </patternFill>
      </fill>
    </dxf>
    <dxf>
      <font>
        <b val="1"/>
        <i val="0"/>
        <strike val="0"/>
        <color rgb="FFFFFF00"/>
      </font>
      <fill>
        <patternFill>
          <bgColor rgb="FFFF0000"/>
        </patternFill>
      </fill>
    </dxf>
    <dxf>
      <font>
        <b val="1"/>
        <i val="0"/>
        <strike val="0"/>
        <color rgb="FF006600"/>
      </font>
      <fill>
        <patternFill>
          <bgColor rgb="FFCCFFCC"/>
        </patternFill>
      </fill>
    </dxf>
    <dxf>
      <font>
        <b val="1"/>
        <i val="0"/>
        <strike val="0"/>
        <color rgb="FFFFFF00"/>
      </font>
      <fill>
        <patternFill>
          <bgColor rgb="FFFF0000"/>
        </patternFill>
      </fill>
    </dxf>
    <dxf>
      <font>
        <b val="1"/>
        <i val="0"/>
        <color rgb="FF006600"/>
      </font>
      <fill>
        <patternFill>
          <bgColor rgb="FFCCFFCC"/>
        </patternFill>
      </fill>
    </dxf>
    <dxf>
      <font>
        <b val="1"/>
        <i val="0"/>
        <color rgb="FF006600"/>
      </font>
      <fill>
        <patternFill>
          <bgColor rgb="FFCCFFCC"/>
        </patternFill>
      </fill>
    </dxf>
    <dxf>
      <font>
        <b val="1"/>
        <i val="0"/>
        <strike val="0"/>
        <color rgb="FFFFFF00"/>
      </font>
      <fill>
        <patternFill>
          <bgColor rgb="FFFF0000"/>
        </patternFill>
      </fill>
    </dxf>
    <dxf>
      <font>
        <b val="1"/>
        <i val="0"/>
        <strike val="0"/>
        <color rgb="FF006600"/>
      </font>
      <fill>
        <patternFill>
          <bgColor rgb="FFCCFFCC"/>
        </patternFill>
      </fill>
    </dxf>
    <dxf>
      <font>
        <b val="1"/>
        <i val="0"/>
        <strike val="0"/>
        <color rgb="FFFFFF00"/>
      </font>
      <fill>
        <patternFill>
          <bgColor rgb="FFFF0000"/>
        </patternFill>
      </fill>
    </dxf>
    <dxf>
      <font>
        <b val="1"/>
        <i val="0"/>
        <strike val="0"/>
        <color rgb="FFFFFF00"/>
      </font>
      <fill>
        <patternFill>
          <bgColor rgb="FFFF0000"/>
        </patternFill>
      </fill>
    </dxf>
    <dxf>
      <font>
        <b val="1"/>
        <i val="0"/>
        <color rgb="FF006600"/>
      </font>
      <fill>
        <patternFill>
          <bgColor rgb="FFCCFFCC"/>
        </patternFill>
      </fill>
    </dxf>
    <dxf>
      <font>
        <b val="1"/>
        <i val="0"/>
        <strike val="0"/>
        <color rgb="FFFFFF00"/>
      </font>
      <fill>
        <patternFill>
          <bgColor rgb="FFFF0000"/>
        </patternFill>
      </fill>
    </dxf>
    <dxf>
      <fill>
        <patternFill>
          <bgColor rgb="FFD9D9D9"/>
        </patternFill>
      </fill>
    </dxf>
    <dxf>
      <font>
        <b val="1"/>
        <i val="0"/>
        <strike val="0"/>
        <color rgb="FFFFFFFF"/>
      </font>
      <fill>
        <patternFill>
          <bgColor rgb="FF376092"/>
        </patternFill>
      </fill>
    </dxf>
    <dxf>
      <font>
        <b val="1"/>
        <i val="0"/>
        <strike val="0"/>
        <color rgb="FFFFFFFF"/>
      </font>
      <fill>
        <patternFill>
          <bgColor rgb="FF376092"/>
        </patternFill>
      </fill>
    </dxf>
    <dxf>
      <font>
        <b val="1"/>
        <i val="0"/>
        <strike val="0"/>
        <color rgb="FFFFFF00"/>
      </font>
      <fill>
        <patternFill>
          <bgColor rgb="FFFF0000"/>
        </patternFill>
      </fill>
    </dxf>
    <dxf>
      <font>
        <b val="1"/>
        <i val="0"/>
        <color rgb="FFFFFF00"/>
      </font>
      <fill>
        <patternFill>
          <bgColor rgb="FFFF0000"/>
        </patternFill>
      </fill>
    </dxf>
    <dxf>
      <font>
        <b val="1"/>
        <i val="0"/>
        <strike val="0"/>
        <color rgb="FF006600"/>
      </font>
      <fill>
        <patternFill>
          <bgColor rgb="FFCCFFCC"/>
        </patternFill>
      </fill>
    </dxf>
    <dxf>
      <font>
        <b val="1"/>
        <i val="0"/>
        <color rgb="FF006600"/>
      </font>
      <fill>
        <patternFill>
          <bgColor rgb="FFCCFFCC"/>
        </patternFill>
      </fill>
    </dxf>
    <dxf>
      <font>
        <b val="1"/>
        <i val="0"/>
        <strike val="0"/>
        <color rgb="FFFFFF00"/>
      </font>
      <fill>
        <patternFill>
          <bgColor rgb="FFFF0000"/>
        </patternFill>
      </fill>
    </dxf>
  </dxfs>
  <colors>
    <indexedColors>
      <rgbColor rgb="FF000000"/>
      <rgbColor rgb="FFFFFFFF"/>
      <rgbColor rgb="FFFF0000"/>
      <rgbColor rgb="FF00FF00"/>
      <rgbColor rgb="FF0000FF"/>
      <rgbColor rgb="FFFFFF00"/>
      <rgbColor rgb="FFFF00FF"/>
      <rgbColor rgb="FF00FFFF"/>
      <rgbColor rgb="FFC00000"/>
      <rgbColor rgb="FF006600"/>
      <rgbColor rgb="FF00000A"/>
      <rgbColor rgb="FF808000"/>
      <rgbColor rgb="FF800080"/>
      <rgbColor rgb="FF008080"/>
      <rgbColor rgb="FFD9D9D9"/>
      <rgbColor rgb="FF808080"/>
      <rgbColor rgb="FF9999FF"/>
      <rgbColor rgb="FF993366"/>
      <rgbColor rgb="FFF2F2F2"/>
      <rgbColor rgb="FFDCE6F2"/>
      <rgbColor rgb="FF660066"/>
      <rgbColor rgb="FFFF8080"/>
      <rgbColor rgb="FF376092"/>
      <rgbColor rgb="FFC6D9F1"/>
      <rgbColor rgb="FF000080"/>
      <rgbColor rgb="FFFF00FF"/>
      <rgbColor rgb="FFFFFF00"/>
      <rgbColor rgb="FF00FFFF"/>
      <rgbColor rgb="FF800080"/>
      <rgbColor rgb="FF800000"/>
      <rgbColor rgb="FF008080"/>
      <rgbColor rgb="FF0000FF"/>
      <rgbColor rgb="FF00CCFF"/>
      <rgbColor rgb="FFCCFFFF"/>
      <rgbColor rgb="FFCCFFCC"/>
      <rgbColor rgb="FFFFFF99"/>
      <rgbColor rgb="FF8EB4E3"/>
      <rgbColor rgb="FFFF99CC"/>
      <rgbColor rgb="FFCC99FF"/>
      <rgbColor rgb="FFFFCC66"/>
      <rgbColor rgb="FF3366FF"/>
      <rgbColor rgb="FF33CCCC"/>
      <rgbColor rgb="FF92D050"/>
      <rgbColor rgb="FFFFCC00"/>
      <rgbColor rgb="FFFF9900"/>
      <rgbColor rgb="FFFF6600"/>
      <rgbColor rgb="FF595959"/>
      <rgbColor rgb="FF7F7F7F"/>
      <rgbColor rgb="FF003366"/>
      <rgbColor rgb="FF339966"/>
      <rgbColor rgb="FF003300"/>
      <rgbColor rgb="FF333300"/>
      <rgbColor rgb="FF993300"/>
      <rgbColor rgb="FF993366"/>
      <rgbColor rgb="FF1F497D"/>
      <rgbColor rgb="FF254061"/>
    </indexedColors>
  </color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worksheet" Target="worksheets/sheet2.xml"/><Relationship Id="rId4" Type="http://schemas.openxmlformats.org/officeDocument/2006/relationships/worksheet" Target="worksheets/sheet3.xml"/><Relationship Id="rId5" Type="http://schemas.openxmlformats.org/officeDocument/2006/relationships/worksheet" Target="worksheets/sheet4.xml"/><Relationship Id="rId6" Type="http://schemas.openxmlformats.org/officeDocument/2006/relationships/worksheet" Target="worksheets/sheet5.xml"/><Relationship Id="rId7" Type="http://schemas.openxmlformats.org/officeDocument/2006/relationships/worksheet" Target="worksheets/sheet6.xml"/><Relationship Id="rId8" Type="http://schemas.openxmlformats.org/officeDocument/2006/relationships/worksheet" Target="worksheets/sheet7.xml"/><Relationship Id="rId9" Type="http://schemas.openxmlformats.org/officeDocument/2006/relationships/worksheet" Target="worksheets/sheet8.xml"/><Relationship Id="rId10" Type="http://schemas.openxmlformats.org/officeDocument/2006/relationships/worksheet" Target="worksheets/sheet9.xml"/><Relationship Id="rId11" Type="http://schemas.openxmlformats.org/officeDocument/2006/relationships/worksheet" Target="worksheets/sheet10.xml"/><Relationship Id="rId12" Type="http://schemas.openxmlformats.org/officeDocument/2006/relationships/worksheet" Target="worksheets/sheet11.xml"/><Relationship Id="rId13" Type="http://schemas.openxmlformats.org/officeDocument/2006/relationships/worksheet" Target="worksheets/sheet12.xml"/><Relationship Id="rId14" Type="http://schemas.openxmlformats.org/officeDocument/2006/relationships/worksheet" Target="worksheets/sheet13.xml"/><Relationship Id="rId15" Type="http://schemas.openxmlformats.org/officeDocument/2006/relationships/worksheet" Target="worksheets/sheet14.xml"/><Relationship Id="rId16" Type="http://schemas.openxmlformats.org/officeDocument/2006/relationships/worksheet" Target="worksheets/sheet15.xml"/><Relationship Id="rId17" Type="http://schemas.openxmlformats.org/officeDocument/2006/relationships/worksheet" Target="worksheets/sheet16.xml"/><Relationship Id="rId18" Type="http://schemas.openxmlformats.org/officeDocument/2006/relationships/worksheet" Target="worksheets/sheet17.xml"/><Relationship Id="rId19" Type="http://schemas.openxmlformats.org/officeDocument/2006/relationships/worksheet" Target="worksheets/sheet18.xml"/><Relationship Id="rId20" Type="http://schemas.openxmlformats.org/officeDocument/2006/relationships/worksheet" Target="worksheets/sheet19.xml"/><Relationship Id="rId21" Type="http://schemas.openxmlformats.org/officeDocument/2006/relationships/worksheet" Target="worksheets/sheet20.xml"/><Relationship Id="rId22" Type="http://schemas.openxmlformats.org/officeDocument/2006/relationships/worksheet" Target="worksheets/sheet21.xml"/><Relationship Id="rId23" Type="http://schemas.openxmlformats.org/officeDocument/2006/relationships/worksheet" Target="worksheets/sheet22.xml"/><Relationship Id="rId24" Type="http://schemas.openxmlformats.org/officeDocument/2006/relationships/worksheet" Target="worksheets/sheet23.xml"/><Relationship Id="rId25" Type="http://schemas.openxmlformats.org/officeDocument/2006/relationships/worksheet" Target="worksheets/sheet24.xml"/><Relationship Id="rId26" Type="http://schemas.openxmlformats.org/officeDocument/2006/relationships/worksheet" Target="worksheets/sheet25.xml"/><Relationship Id="rId27" Type="http://schemas.openxmlformats.org/officeDocument/2006/relationships/worksheet" Target="worksheets/sheet26.xml"/><Relationship Id="rId28" Type="http://schemas.openxmlformats.org/officeDocument/2006/relationships/worksheet" Target="worksheets/sheet27.xml"/><Relationship Id="rId29" Type="http://schemas.openxmlformats.org/officeDocument/2006/relationships/worksheet" Target="worksheets/sheet28.xml"/><Relationship Id="rId30" Type="http://schemas.openxmlformats.org/officeDocument/2006/relationships/sharedStrings" Target="sharedStrings.xml"/>
</Relationships>
</file>

<file path=xl/drawings/_rels/drawing1.xml.rels><?xml version="1.0" encoding="UTF-8"?>
<Relationships xmlns="http://schemas.openxmlformats.org/package/2006/relationships"><Relationship Id="rId1"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mlns:r="http://schemas.openxmlformats.org/officeDocument/2006/relationships">
  <xdr:twoCellAnchor editAs="oneCell">
    <xdr:from>
      <xdr:col>2</xdr:col>
      <xdr:colOff>47520</xdr:colOff>
      <xdr:row>3</xdr:row>
      <xdr:rowOff>66600</xdr:rowOff>
    </xdr:from>
    <xdr:to>
      <xdr:col>11</xdr:col>
      <xdr:colOff>169560</xdr:colOff>
      <xdr:row>9</xdr:row>
      <xdr:rowOff>130320</xdr:rowOff>
    </xdr:to>
    <xdr:pic>
      <xdr:nvPicPr>
        <xdr:cNvPr id="0" name="Immagine 2" descr=""/>
        <xdr:cNvPicPr/>
      </xdr:nvPicPr>
      <xdr:blipFill>
        <a:blip r:embed="rId1"/>
        <a:stretch/>
      </xdr:blipFill>
      <xdr:spPr>
        <a:xfrm>
          <a:off x="1129320" y="495000"/>
          <a:ext cx="4991400" cy="920880"/>
        </a:xfrm>
        <a:prstGeom prst="rect">
          <a:avLst/>
        </a:prstGeom>
        <a:ln>
          <a:noFill/>
        </a:ln>
      </xdr:spPr>
    </xdr:pic>
    <xdr:clientData/>
  </xdr:twoCellAnchor>
</xdr:wsDr>
</file>

<file path=xl/worksheets/_rels/sheet1.xml.rels><?xml version="1.0" encoding="UTF-8"?>
<Relationships xmlns="http://schemas.openxmlformats.org/package/2006/relationships"><Relationship Id="rId1" Type="http://schemas.openxmlformats.org/officeDocument/2006/relationships/drawing" Target="../drawings/drawing1.xml"/>
</Relationships>
</file>

<file path=xl/worksheets/sheet1.xml><?xml version="1.0" encoding="utf-8"?>
<worksheet xmlns="http://schemas.openxmlformats.org/spreadsheetml/2006/main" xmlns:r="http://schemas.openxmlformats.org/officeDocument/2006/relationships">
  <sheetPr filterMode="false">
    <pageSetUpPr fitToPage="true"/>
  </sheetPr>
  <dimension ref="B13:N30"/>
  <sheetViews>
    <sheetView showFormulas="false" showGridLines="false" showRowColHeaders="true" showZeros="true" rightToLeft="false" tabSelected="false" showOutlineSymbols="true" defaultGridColor="true" view="pageBreakPreview" topLeftCell="A1" colorId="64" zoomScale="100" zoomScaleNormal="100" zoomScalePageLayoutView="100" workbookViewId="0">
      <selection pane="topLeft" activeCell="B30" activeCellId="0" sqref="B30"/>
    </sheetView>
  </sheetViews>
  <sheetFormatPr defaultRowHeight="11.25" zeroHeight="false" outlineLevelRow="0" outlineLevelCol="0"/>
  <cols>
    <col collapsed="false" customWidth="true" hidden="false" outlineLevel="0" max="15" min="1" style="0" width="10.51"/>
    <col collapsed="false" customWidth="true" hidden="false" outlineLevel="0" max="1025" min="16" style="0" width="8.92"/>
  </cols>
  <sheetData>
    <row r="13" customFormat="false" ht="18.75" hidden="false" customHeight="false" outlineLevel="0" collapsed="false">
      <c r="H13" s="1" t="s">
        <v>0</v>
      </c>
    </row>
    <row r="14" customFormat="false" ht="18.75" hidden="false" customHeight="false" outlineLevel="0" collapsed="false">
      <c r="H14" s="1"/>
    </row>
    <row r="15" customFormat="false" ht="18.75" hidden="false" customHeight="false" outlineLevel="0" collapsed="false">
      <c r="H15" s="2" t="s">
        <v>1</v>
      </c>
    </row>
    <row r="16" customFormat="false" ht="18.75" hidden="false" customHeight="false" outlineLevel="0" collapsed="false">
      <c r="H16" s="2"/>
    </row>
    <row r="17" customFormat="false" ht="18.75" hidden="false" customHeight="false" outlineLevel="0" collapsed="false">
      <c r="H17" s="1" t="s">
        <v>2</v>
      </c>
    </row>
    <row r="18" customFormat="false" ht="18.75" hidden="false" customHeight="false" outlineLevel="0" collapsed="false">
      <c r="H18" s="1"/>
    </row>
    <row r="19" customFormat="false" ht="18.75" hidden="false" customHeight="false" outlineLevel="0" collapsed="false">
      <c r="H19" s="3" t="s">
        <v>3</v>
      </c>
    </row>
    <row r="20" customFormat="false" ht="18.75" hidden="false" customHeight="false" outlineLevel="0" collapsed="false">
      <c r="H20" s="3" t="s">
        <v>4</v>
      </c>
    </row>
    <row r="21" customFormat="false" ht="18.75" hidden="false" customHeight="false" outlineLevel="0" collapsed="false">
      <c r="H21" s="4"/>
    </row>
    <row r="22" customFormat="false" ht="18.75" hidden="false" customHeight="false" outlineLevel="0" collapsed="false">
      <c r="H22" s="4"/>
    </row>
    <row r="23" customFormat="false" ht="18.75" hidden="false" customHeight="false" outlineLevel="0" collapsed="false">
      <c r="H23" s="1" t="s">
        <v>5</v>
      </c>
    </row>
    <row r="24" customFormat="false" ht="18.75" hidden="false" customHeight="false" outlineLevel="0" collapsed="false">
      <c r="H24" s="1"/>
    </row>
    <row r="25" customFormat="false" ht="18.75" hidden="false" customHeight="false" outlineLevel="0" collapsed="false">
      <c r="H25" s="1" t="s">
        <v>6</v>
      </c>
    </row>
    <row r="30" customFormat="false" ht="35.25" hidden="false" customHeight="true" outlineLevel="0" collapsed="false">
      <c r="B30" s="5" t="s">
        <v>7</v>
      </c>
      <c r="C30" s="5"/>
      <c r="D30" s="5"/>
      <c r="E30" s="5"/>
      <c r="F30" s="5"/>
      <c r="G30" s="5"/>
      <c r="H30" s="5"/>
      <c r="I30" s="5"/>
      <c r="J30" s="5"/>
      <c r="K30" s="5"/>
      <c r="L30" s="5"/>
      <c r="M30" s="5"/>
      <c r="N30" s="5"/>
    </row>
  </sheetData>
  <sheetProtection algorithmName="SHA-512" hashValue="7vVjll6QejYcyGbgEHw9ibBD/ntvCBjmEKbZU0nhgdMAMbV2Q+tevM+q+zbuDTa+xOkNd4sPxd9Ck9h97qEUFQ==" saltValue="CHpaWbgLRMf9tKVi1cBpxA==" spinCount="100000" sheet="true" objects="true" scenarios="true"/>
  <mergeCells count="1">
    <mergeCell ref="B30:N30"/>
  </mergeCells>
  <printOptions headings="false" gridLines="false" gridLinesSet="true" horizontalCentered="true" verticalCentered="true"/>
  <pageMargins left="0.118055555555556" right="0.118055555555556" top="0.157638888888889" bottom="0.157638888888889"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drawing r:id="rId1"/>
</worksheet>
</file>

<file path=xl/worksheets/sheet10.xml><?xml version="1.0" encoding="utf-8"?>
<worksheet xmlns="http://schemas.openxmlformats.org/spreadsheetml/2006/main" xmlns:r="http://schemas.openxmlformats.org/officeDocument/2006/relationships">
  <sheetPr filterMode="false">
    <pageSetUpPr fitToPage="false"/>
  </sheetPr>
  <dimension ref="A1"/>
  <sheetViews>
    <sheetView showFormulas="false" showGridLines="true" showRowColHeaders="true" showZeros="true" rightToLeft="false" tabSelected="false" showOutlineSymbols="true" defaultGridColor="true" view="pageBreakPreview" topLeftCell="A1" colorId="64" zoomScale="100" zoomScaleNormal="100" zoomScalePageLayoutView="100" workbookViewId="0">
      <selection pane="topLeft" activeCell="A1" activeCellId="0" sqref="A1"/>
    </sheetView>
  </sheetViews>
  <sheetFormatPr defaultRowHeight="11.25" zeroHeight="false" outlineLevelRow="0" outlineLevelCol="0"/>
  <cols>
    <col collapsed="false" customWidth="true" hidden="false" outlineLevel="0" max="1025" min="1" style="0" width="8.92"/>
  </cols>
  <sheetData/>
  <printOptions headings="false" gridLines="false" gridLinesSet="true" horizontalCentered="false" verticalCentered="false"/>
  <pageMargins left="0.7" right="0.7" top="0.75" bottom="0.75"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xl/worksheets/sheet11.xml><?xml version="1.0" encoding="utf-8"?>
<worksheet xmlns="http://schemas.openxmlformats.org/spreadsheetml/2006/main" xmlns:r="http://schemas.openxmlformats.org/officeDocument/2006/relationships">
  <sheetPr filterMode="false">
    <pageSetUpPr fitToPage="false"/>
  </sheetPr>
  <dimension ref="B1:N73"/>
  <sheetViews>
    <sheetView showFormulas="false" showGridLines="false" showRowColHeaders="true" showZeros="true" rightToLeft="false" tabSelected="false" showOutlineSymbols="true" defaultGridColor="true" view="pageBreakPreview" topLeftCell="A37" colorId="64" zoomScale="80" zoomScaleNormal="80" zoomScalePageLayoutView="80" workbookViewId="0">
      <selection pane="topLeft" activeCell="E8" activeCellId="0" sqref="E8"/>
    </sheetView>
  </sheetViews>
  <sheetFormatPr defaultRowHeight="11.25" zeroHeight="false" outlineLevelRow="0" outlineLevelCol="0"/>
  <cols>
    <col collapsed="false" customWidth="true" hidden="false" outlineLevel="0" max="1" min="1" style="0" width="8.92"/>
    <col collapsed="false" customWidth="true" hidden="false" outlineLevel="0" max="2" min="2" style="0" width="70.83"/>
    <col collapsed="false" customWidth="true" hidden="false" outlineLevel="0" max="3" min="3" style="0" width="16.84"/>
    <col collapsed="false" customWidth="true" hidden="false" outlineLevel="0" max="4" min="4" style="0" width="16.5"/>
    <col collapsed="false" customWidth="true" hidden="false" outlineLevel="0" max="5" min="5" style="0" width="64.17"/>
    <col collapsed="false" customWidth="true" hidden="false" outlineLevel="0" max="7" min="6" style="0" width="14.83"/>
    <col collapsed="false" customWidth="true" hidden="false" outlineLevel="0" max="12" min="8" style="0" width="18.83"/>
    <col collapsed="false" customWidth="true" hidden="false" outlineLevel="0" max="1025" min="13" style="0" width="8.92"/>
  </cols>
  <sheetData>
    <row r="1" customFormat="false" ht="18.75" hidden="false" customHeight="false" outlineLevel="0" collapsed="false">
      <c r="B1" s="6"/>
      <c r="C1" s="7"/>
      <c r="D1" s="7"/>
      <c r="E1" s="7"/>
      <c r="F1" s="7"/>
      <c r="G1" s="7"/>
      <c r="H1" s="7"/>
      <c r="I1" s="7"/>
      <c r="J1" s="7"/>
      <c r="K1" s="7"/>
      <c r="L1" s="7"/>
    </row>
    <row r="2" customFormat="false" ht="11.25" hidden="false" customHeight="false" outlineLevel="0" collapsed="false">
      <c r="B2" s="7"/>
      <c r="C2" s="7"/>
      <c r="D2" s="7"/>
      <c r="E2" s="7"/>
      <c r="F2" s="7"/>
      <c r="G2" s="7"/>
      <c r="H2" s="7"/>
      <c r="I2" s="7"/>
      <c r="J2" s="7"/>
      <c r="K2" s="7"/>
      <c r="L2" s="7"/>
    </row>
    <row r="3" customFormat="false" ht="15" hidden="false" customHeight="true" outlineLevel="0" collapsed="false">
      <c r="B3" s="8" t="s">
        <v>8</v>
      </c>
      <c r="C3" s="8"/>
      <c r="D3" s="8"/>
      <c r="E3" s="8"/>
      <c r="F3" s="8"/>
      <c r="G3" s="8"/>
      <c r="H3" s="7"/>
      <c r="I3" s="7"/>
      <c r="J3" s="7"/>
      <c r="K3" s="7"/>
      <c r="L3" s="7"/>
    </row>
    <row r="4" customFormat="false" ht="42.75" hidden="false" customHeight="true" outlineLevel="0" collapsed="false">
      <c r="B4" s="9" t="s">
        <v>9</v>
      </c>
      <c r="C4" s="10"/>
      <c r="D4" s="10"/>
      <c r="E4" s="10"/>
      <c r="F4" s="10"/>
      <c r="G4" s="10"/>
      <c r="H4" s="7"/>
      <c r="I4" s="7"/>
      <c r="J4" s="7"/>
      <c r="K4" s="7"/>
      <c r="L4" s="7"/>
    </row>
    <row r="5" customFormat="false" ht="11.25" hidden="false" customHeight="true" outlineLevel="0" collapsed="false">
      <c r="B5" s="11" t="s">
        <v>10</v>
      </c>
      <c r="C5" s="12" t="s">
        <v>11</v>
      </c>
      <c r="D5" s="13" t="s">
        <v>12</v>
      </c>
      <c r="E5" s="14" t="s">
        <v>13</v>
      </c>
      <c r="F5" s="15" t="s">
        <v>14</v>
      </c>
      <c r="G5" s="15"/>
      <c r="H5" s="7"/>
      <c r="I5" s="7"/>
      <c r="J5" s="7"/>
      <c r="K5" s="7"/>
      <c r="L5" s="7"/>
    </row>
    <row r="6" customFormat="false" ht="48.75" hidden="false" customHeight="true" outlineLevel="0" collapsed="false">
      <c r="B6" s="11"/>
      <c r="C6" s="12"/>
      <c r="D6" s="13"/>
      <c r="E6" s="14"/>
      <c r="F6" s="15"/>
      <c r="G6" s="15"/>
      <c r="H6" s="7"/>
      <c r="I6" s="7"/>
      <c r="J6" s="7"/>
      <c r="K6" s="7"/>
      <c r="L6" s="7"/>
    </row>
    <row r="7" customFormat="false" ht="27.75" hidden="false" customHeight="true" outlineLevel="0" collapsed="false">
      <c r="B7" s="11"/>
      <c r="C7" s="12"/>
      <c r="D7" s="13"/>
      <c r="E7" s="16" t="s">
        <v>15</v>
      </c>
      <c r="F7" s="15"/>
      <c r="G7" s="15"/>
      <c r="H7" s="7"/>
      <c r="I7" s="7"/>
      <c r="J7" s="7"/>
      <c r="K7" s="7"/>
      <c r="L7" s="7"/>
    </row>
    <row r="8" customFormat="false" ht="50.1" hidden="false" customHeight="true" outlineLevel="0" collapsed="false">
      <c r="B8" s="17"/>
      <c r="C8" s="18" t="s">
        <v>16</v>
      </c>
      <c r="D8" s="19" t="str">
        <f aca="false">IF(E8="","",IF(E8=Elenco!C6,Elenco!B6,IF(E8=Elenco!C7,Elenco!B7,IF(E8=Elenco!C8,Elenco!B8,IF(E8=Elenco!C9,Elenco!B9,IF(E8=Elenco!C10,Elenco!B10,IF(E8=Elenco!C11,Elenco!B11,IF(E8=Elenco!C12,Elenco!B12,IF(E8=Elenco!C13,Elenco!B13,IF(E8=Elenco!C14,Elenco!B14))))))))))</f>
        <v/>
      </c>
      <c r="E8" s="20"/>
      <c r="F8" s="21" t="str">
        <f aca="false">IF(OR(B8="",E8=""),"Compilare le celle bianche","OK")</f>
        <v>Compilare le celle bianche</v>
      </c>
      <c r="G8" s="21"/>
      <c r="H8" s="7"/>
      <c r="I8" s="7"/>
      <c r="J8" s="7"/>
      <c r="K8" s="7"/>
      <c r="L8" s="7"/>
    </row>
    <row r="9" customFormat="false" ht="12" hidden="false" customHeight="false" outlineLevel="0" collapsed="false">
      <c r="B9" s="22"/>
      <c r="C9" s="22"/>
      <c r="D9" s="22"/>
      <c r="E9" s="22"/>
      <c r="F9" s="22"/>
      <c r="G9" s="22"/>
      <c r="H9" s="22"/>
      <c r="I9" s="22"/>
      <c r="J9" s="22"/>
      <c r="K9" s="22"/>
      <c r="L9" s="22"/>
    </row>
    <row r="10" customFormat="false" ht="16.5" hidden="false" customHeight="false" outlineLevel="0" collapsed="false">
      <c r="B10" s="23" t="s">
        <v>17</v>
      </c>
      <c r="C10" s="23"/>
      <c r="D10" s="23"/>
      <c r="E10" s="23"/>
      <c r="F10" s="23"/>
      <c r="G10" s="23"/>
      <c r="H10" s="23"/>
      <c r="I10" s="23"/>
      <c r="J10" s="23"/>
      <c r="K10" s="23"/>
      <c r="L10" s="23"/>
    </row>
    <row r="11" customFormat="false" ht="63.75" hidden="false" customHeight="true" outlineLevel="0" collapsed="false">
      <c r="B11" s="24" t="s">
        <v>18</v>
      </c>
      <c r="C11" s="25" t="s">
        <v>19</v>
      </c>
      <c r="D11" s="25"/>
      <c r="E11" s="25"/>
      <c r="F11" s="25"/>
      <c r="G11" s="25"/>
      <c r="H11" s="26" t="s">
        <v>20</v>
      </c>
      <c r="I11" s="27" t="s">
        <v>21</v>
      </c>
      <c r="J11" s="28" t="s">
        <v>22</v>
      </c>
      <c r="K11" s="28" t="s">
        <v>23</v>
      </c>
      <c r="L11" s="28" t="s">
        <v>24</v>
      </c>
    </row>
    <row r="12" customFormat="false" ht="62.25" hidden="false" customHeight="true" outlineLevel="0" collapsed="false">
      <c r="B12" s="29" t="s">
        <v>25</v>
      </c>
      <c r="C12" s="241"/>
      <c r="D12" s="241"/>
      <c r="E12" s="241"/>
      <c r="F12" s="241"/>
      <c r="G12" s="241"/>
      <c r="H12" s="31" t="n">
        <f aca="false">H13+H36+H42+H48+H54+H56</f>
        <v>0</v>
      </c>
      <c r="I12" s="32" t="n">
        <f aca="false">I13+I36+I42+I48+I54+I56</f>
        <v>0</v>
      </c>
      <c r="J12" s="33" t="n">
        <f aca="false">SUM(H12:I12)</f>
        <v>0</v>
      </c>
      <c r="K12" s="34"/>
      <c r="L12" s="35" t="str">
        <f aca="false">IF(H12=0,"",IF(F8&lt;&gt;"OK","Compilare correttamente Tab. 1",IF(OR(L14&lt;&gt;"OK",L54&lt;&gt;"OK",L63&lt;&gt;"OK"),"Rivedere importi spesa ammissibile","OK")))</f>
        <v/>
      </c>
    </row>
    <row r="13" customFormat="false" ht="12" hidden="false" customHeight="false" outlineLevel="0" collapsed="false">
      <c r="B13" s="36" t="s">
        <v>26</v>
      </c>
      <c r="C13" s="75"/>
      <c r="D13" s="75"/>
      <c r="E13" s="75"/>
      <c r="F13" s="75"/>
      <c r="G13" s="75"/>
      <c r="H13" s="38" t="n">
        <f aca="false">H14+H25</f>
        <v>0</v>
      </c>
      <c r="I13" s="39" t="n">
        <f aca="false">I14+I25</f>
        <v>0</v>
      </c>
      <c r="J13" s="40" t="n">
        <f aca="false">SUM(H13:I13)</f>
        <v>0</v>
      </c>
      <c r="K13" s="41"/>
      <c r="L13" s="42"/>
    </row>
    <row r="14" customFormat="false" ht="22.5" hidden="false" customHeight="false" outlineLevel="0" collapsed="false">
      <c r="B14" s="43" t="s">
        <v>27</v>
      </c>
      <c r="C14" s="67"/>
      <c r="D14" s="68"/>
      <c r="E14" s="68"/>
      <c r="F14" s="45" t="s">
        <v>28</v>
      </c>
      <c r="G14" s="46" t="s">
        <v>29</v>
      </c>
      <c r="H14" s="47" t="n">
        <f aca="false">SUM(H15:H24)</f>
        <v>0</v>
      </c>
      <c r="I14" s="48" t="n">
        <f aca="false">SUM(I15:I24)</f>
        <v>0</v>
      </c>
      <c r="J14" s="49" t="n">
        <f aca="false">SUM(H14:I14)</f>
        <v>0</v>
      </c>
      <c r="K14" s="50" t="n">
        <v>0.07</v>
      </c>
      <c r="L14" s="51" t="str">
        <f aca="false">IF($H$12=0,"",IF((H14/$H$12)&lt;=K14,"ok","Violazione della soglia. Necessario rivedere i dati prodotti."))</f>
        <v/>
      </c>
    </row>
    <row r="15" customFormat="false" ht="11.25" hidden="false" customHeight="false" outlineLevel="0" collapsed="false">
      <c r="B15" s="52"/>
      <c r="C15" s="52"/>
      <c r="D15" s="52"/>
      <c r="E15" s="52"/>
      <c r="F15" s="53" t="n">
        <v>21.1</v>
      </c>
      <c r="G15" s="54"/>
      <c r="H15" s="55" t="n">
        <f aca="false">G15*F15</f>
        <v>0</v>
      </c>
      <c r="I15" s="56"/>
      <c r="J15" s="57" t="n">
        <f aca="false">SUM(H15:I15)</f>
        <v>0</v>
      </c>
      <c r="K15" s="57"/>
      <c r="L15" s="58" t="str">
        <f aca="false">IF(AND(H15&gt;0,OR(B15="",C15="")), "Check","OK")</f>
        <v>OK</v>
      </c>
      <c r="N15" s="59"/>
    </row>
    <row r="16" customFormat="false" ht="11.25" hidden="false" customHeight="false" outlineLevel="0" collapsed="false">
      <c r="B16" s="52"/>
      <c r="C16" s="52"/>
      <c r="D16" s="52"/>
      <c r="E16" s="52"/>
      <c r="F16" s="53" t="n">
        <v>21.1</v>
      </c>
      <c r="G16" s="54"/>
      <c r="H16" s="55" t="n">
        <f aca="false">G16*F16</f>
        <v>0</v>
      </c>
      <c r="I16" s="56"/>
      <c r="J16" s="57" t="n">
        <f aca="false">SUM(H16:I16)</f>
        <v>0</v>
      </c>
      <c r="K16" s="57"/>
      <c r="L16" s="58" t="str">
        <f aca="false">IF(AND(H16&gt;0,OR(B16="",C16="")), "Check","OK")</f>
        <v>OK</v>
      </c>
      <c r="N16" s="59"/>
    </row>
    <row r="17" customFormat="false" ht="11.25" hidden="false" customHeight="false" outlineLevel="0" collapsed="false">
      <c r="B17" s="52"/>
      <c r="C17" s="52"/>
      <c r="D17" s="52"/>
      <c r="E17" s="52"/>
      <c r="F17" s="53" t="n">
        <v>21.1</v>
      </c>
      <c r="G17" s="54"/>
      <c r="H17" s="55" t="n">
        <f aca="false">G17*F17</f>
        <v>0</v>
      </c>
      <c r="I17" s="56"/>
      <c r="J17" s="57" t="n">
        <f aca="false">SUM(H17:I17)</f>
        <v>0</v>
      </c>
      <c r="K17" s="57"/>
      <c r="L17" s="58" t="str">
        <f aca="false">IF(AND(H17&gt;0,OR(B17="",C17="")), "Check","OK")</f>
        <v>OK</v>
      </c>
      <c r="N17" s="59"/>
    </row>
    <row r="18" customFormat="false" ht="11.25" hidden="false" customHeight="false" outlineLevel="0" collapsed="false">
      <c r="B18" s="52"/>
      <c r="C18" s="52"/>
      <c r="D18" s="52"/>
      <c r="E18" s="52"/>
      <c r="F18" s="53" t="n">
        <v>21.1</v>
      </c>
      <c r="G18" s="54"/>
      <c r="H18" s="55" t="n">
        <f aca="false">G18*F18</f>
        <v>0</v>
      </c>
      <c r="I18" s="56"/>
      <c r="J18" s="57" t="n">
        <f aca="false">SUM(H18:I18)</f>
        <v>0</v>
      </c>
      <c r="K18" s="57"/>
      <c r="L18" s="58" t="str">
        <f aca="false">IF(AND(H18&gt;0,OR(B18="",C18="")), "Check","OK")</f>
        <v>OK</v>
      </c>
      <c r="N18" s="59"/>
    </row>
    <row r="19" customFormat="false" ht="11.25" hidden="false" customHeight="false" outlineLevel="0" collapsed="false">
      <c r="B19" s="52"/>
      <c r="C19" s="52"/>
      <c r="D19" s="52"/>
      <c r="E19" s="52"/>
      <c r="F19" s="53" t="n">
        <v>21.1</v>
      </c>
      <c r="G19" s="54"/>
      <c r="H19" s="55" t="n">
        <f aca="false">G19*F19</f>
        <v>0</v>
      </c>
      <c r="I19" s="56"/>
      <c r="J19" s="57" t="n">
        <f aca="false">SUM(H19:I19)</f>
        <v>0</v>
      </c>
      <c r="K19" s="57"/>
      <c r="L19" s="58" t="str">
        <f aca="false">IF(AND(H19&gt;0,OR(B19="",C19="")), "Check","OK")</f>
        <v>OK</v>
      </c>
      <c r="N19" s="59"/>
    </row>
    <row r="20" customFormat="false" ht="11.25" hidden="false" customHeight="false" outlineLevel="0" collapsed="false">
      <c r="B20" s="52"/>
      <c r="C20" s="52"/>
      <c r="D20" s="52"/>
      <c r="E20" s="52"/>
      <c r="F20" s="53" t="n">
        <v>21.1</v>
      </c>
      <c r="G20" s="54"/>
      <c r="H20" s="55" t="n">
        <f aca="false">G20*F20</f>
        <v>0</v>
      </c>
      <c r="I20" s="56"/>
      <c r="J20" s="57" t="n">
        <f aca="false">SUM(H20:I20)</f>
        <v>0</v>
      </c>
      <c r="K20" s="57"/>
      <c r="L20" s="58" t="str">
        <f aca="false">IF(AND(H20&gt;0,OR(B20="",C20="")), "Check","OK")</f>
        <v>OK</v>
      </c>
      <c r="N20" s="59"/>
    </row>
    <row r="21" customFormat="false" ht="11.25" hidden="false" customHeight="false" outlineLevel="0" collapsed="false">
      <c r="B21" s="52"/>
      <c r="C21" s="52"/>
      <c r="D21" s="52"/>
      <c r="E21" s="52"/>
      <c r="F21" s="53" t="n">
        <v>21.1</v>
      </c>
      <c r="G21" s="54"/>
      <c r="H21" s="55" t="n">
        <f aca="false">G21*F21</f>
        <v>0</v>
      </c>
      <c r="I21" s="56"/>
      <c r="J21" s="57" t="n">
        <f aca="false">SUM(H21:I21)</f>
        <v>0</v>
      </c>
      <c r="K21" s="57"/>
      <c r="L21" s="58" t="str">
        <f aca="false">IF(AND(H21&gt;0,OR(B21="",C21="")), "Check","OK")</f>
        <v>OK</v>
      </c>
    </row>
    <row r="22" customFormat="false" ht="11.25" hidden="false" customHeight="false" outlineLevel="0" collapsed="false">
      <c r="B22" s="52"/>
      <c r="C22" s="52"/>
      <c r="D22" s="52"/>
      <c r="E22" s="52"/>
      <c r="F22" s="53" t="n">
        <v>21.1</v>
      </c>
      <c r="G22" s="54"/>
      <c r="H22" s="55" t="n">
        <f aca="false">G22*F22</f>
        <v>0</v>
      </c>
      <c r="I22" s="56"/>
      <c r="J22" s="57" t="n">
        <f aca="false">SUM(H22:I22)</f>
        <v>0</v>
      </c>
      <c r="K22" s="57"/>
      <c r="L22" s="58" t="str">
        <f aca="false">IF(AND(H22&gt;0,OR(B22="",C22="")), "Check","OK")</f>
        <v>OK</v>
      </c>
    </row>
    <row r="23" customFormat="false" ht="11.25" hidden="false" customHeight="false" outlineLevel="0" collapsed="false">
      <c r="B23" s="52"/>
      <c r="C23" s="52"/>
      <c r="D23" s="52"/>
      <c r="E23" s="52"/>
      <c r="F23" s="53" t="n">
        <v>21.1</v>
      </c>
      <c r="G23" s="54"/>
      <c r="H23" s="55" t="n">
        <f aca="false">G23*F23</f>
        <v>0</v>
      </c>
      <c r="I23" s="56"/>
      <c r="J23" s="57" t="n">
        <f aca="false">SUM(H23:I23)</f>
        <v>0</v>
      </c>
      <c r="K23" s="57"/>
      <c r="L23" s="58" t="str">
        <f aca="false">IF(AND(H23&gt;0,OR(B23="",C23="")), "Check","OK")</f>
        <v>OK</v>
      </c>
    </row>
    <row r="24" customFormat="false" ht="12" hidden="false" customHeight="false" outlineLevel="0" collapsed="false">
      <c r="B24" s="60"/>
      <c r="C24" s="60"/>
      <c r="D24" s="60"/>
      <c r="E24" s="60"/>
      <c r="F24" s="61" t="n">
        <v>21.1</v>
      </c>
      <c r="G24" s="62"/>
      <c r="H24" s="63" t="n">
        <f aca="false">G24*F24</f>
        <v>0</v>
      </c>
      <c r="I24" s="64"/>
      <c r="J24" s="65" t="n">
        <f aca="false">SUM(H24:I24)</f>
        <v>0</v>
      </c>
      <c r="K24" s="65"/>
      <c r="L24" s="66" t="str">
        <f aca="false">IF(AND(H24&gt;0,OR(B24="",C24="")), "Check","OK")</f>
        <v>OK</v>
      </c>
    </row>
    <row r="25" customFormat="false" ht="22.5" hidden="false" customHeight="false" outlineLevel="0" collapsed="false">
      <c r="B25" s="43" t="s">
        <v>30</v>
      </c>
      <c r="C25" s="67"/>
      <c r="D25" s="68"/>
      <c r="E25" s="68"/>
      <c r="F25" s="45" t="s">
        <v>28</v>
      </c>
      <c r="G25" s="46" t="s">
        <v>29</v>
      </c>
      <c r="H25" s="47" t="n">
        <f aca="false">SUM(H26:H35)</f>
        <v>0</v>
      </c>
      <c r="I25" s="48" t="n">
        <f aca="false">SUM(I26:I35)</f>
        <v>0</v>
      </c>
      <c r="J25" s="49" t="n">
        <f aca="false">SUM(H25:I25)</f>
        <v>0</v>
      </c>
      <c r="K25" s="49"/>
      <c r="L25" s="70"/>
    </row>
    <row r="26" customFormat="false" ht="11.25" hidden="false" customHeight="false" outlineLevel="0" collapsed="false">
      <c r="B26" s="52"/>
      <c r="C26" s="52"/>
      <c r="D26" s="52"/>
      <c r="E26" s="52"/>
      <c r="F26" s="53" t="n">
        <v>21.1</v>
      </c>
      <c r="G26" s="54"/>
      <c r="H26" s="55" t="n">
        <f aca="false">G26*F26</f>
        <v>0</v>
      </c>
      <c r="I26" s="56"/>
      <c r="J26" s="57" t="n">
        <f aca="false">SUM(H26:I26)</f>
        <v>0</v>
      </c>
      <c r="K26" s="57"/>
      <c r="L26" s="58" t="str">
        <f aca="false">IF(AND(H26&gt;0,OR(B26="",C26="")), "Check","OK")</f>
        <v>OK</v>
      </c>
    </row>
    <row r="27" customFormat="false" ht="11.25" hidden="false" customHeight="false" outlineLevel="0" collapsed="false">
      <c r="B27" s="52"/>
      <c r="C27" s="52"/>
      <c r="D27" s="52"/>
      <c r="E27" s="52"/>
      <c r="F27" s="53" t="n">
        <v>21.1</v>
      </c>
      <c r="G27" s="54"/>
      <c r="H27" s="55" t="n">
        <f aca="false">G27*F27</f>
        <v>0</v>
      </c>
      <c r="I27" s="56"/>
      <c r="J27" s="57" t="n">
        <f aca="false">SUM(H27:I27)</f>
        <v>0</v>
      </c>
      <c r="K27" s="57"/>
      <c r="L27" s="58" t="str">
        <f aca="false">IF(AND(H27&gt;0,OR(B27="",C27="")), "Check","OK")</f>
        <v>OK</v>
      </c>
    </row>
    <row r="28" customFormat="false" ht="11.25" hidden="false" customHeight="false" outlineLevel="0" collapsed="false">
      <c r="B28" s="52"/>
      <c r="C28" s="52"/>
      <c r="D28" s="52"/>
      <c r="E28" s="52"/>
      <c r="F28" s="53" t="n">
        <v>21.1</v>
      </c>
      <c r="G28" s="54"/>
      <c r="H28" s="55" t="n">
        <f aca="false">G28*F28</f>
        <v>0</v>
      </c>
      <c r="I28" s="56"/>
      <c r="J28" s="57" t="n">
        <f aca="false">SUM(H28:I28)</f>
        <v>0</v>
      </c>
      <c r="K28" s="57"/>
      <c r="L28" s="58" t="str">
        <f aca="false">IF(AND(H28&gt;0,OR(B28="",C28="")), "Check","OK")</f>
        <v>OK</v>
      </c>
    </row>
    <row r="29" customFormat="false" ht="11.25" hidden="false" customHeight="false" outlineLevel="0" collapsed="false">
      <c r="B29" s="52"/>
      <c r="C29" s="52"/>
      <c r="D29" s="52"/>
      <c r="E29" s="52"/>
      <c r="F29" s="53" t="n">
        <v>21.1</v>
      </c>
      <c r="G29" s="54"/>
      <c r="H29" s="55" t="n">
        <f aca="false">G29*F29</f>
        <v>0</v>
      </c>
      <c r="I29" s="56"/>
      <c r="J29" s="57" t="n">
        <f aca="false">SUM(H29:I29)</f>
        <v>0</v>
      </c>
      <c r="K29" s="57"/>
      <c r="L29" s="58" t="str">
        <f aca="false">IF(AND(H29&gt;0,OR(B29="",C29="")), "Check","OK")</f>
        <v>OK</v>
      </c>
    </row>
    <row r="30" customFormat="false" ht="11.25" hidden="false" customHeight="false" outlineLevel="0" collapsed="false">
      <c r="B30" s="52"/>
      <c r="C30" s="52"/>
      <c r="D30" s="52"/>
      <c r="E30" s="52"/>
      <c r="F30" s="53" t="n">
        <v>21.1</v>
      </c>
      <c r="G30" s="54"/>
      <c r="H30" s="55" t="n">
        <f aca="false">G30*F30</f>
        <v>0</v>
      </c>
      <c r="I30" s="56"/>
      <c r="J30" s="57" t="n">
        <f aca="false">SUM(H30:I30)</f>
        <v>0</v>
      </c>
      <c r="K30" s="57"/>
      <c r="L30" s="58" t="str">
        <f aca="false">IF(AND(H30&gt;0,OR(B30="",C30="")), "Check","OK")</f>
        <v>OK</v>
      </c>
    </row>
    <row r="31" customFormat="false" ht="11.25" hidden="false" customHeight="false" outlineLevel="0" collapsed="false">
      <c r="B31" s="52"/>
      <c r="C31" s="52"/>
      <c r="D31" s="52"/>
      <c r="E31" s="52"/>
      <c r="F31" s="53" t="n">
        <v>21.1</v>
      </c>
      <c r="G31" s="54"/>
      <c r="H31" s="55" t="n">
        <f aca="false">G31*F31</f>
        <v>0</v>
      </c>
      <c r="I31" s="56"/>
      <c r="J31" s="57" t="n">
        <f aca="false">SUM(H31:I31)</f>
        <v>0</v>
      </c>
      <c r="K31" s="57"/>
      <c r="L31" s="58" t="str">
        <f aca="false">IF(AND(H31&gt;0,OR(B31="",C31="")), "Check","OK")</f>
        <v>OK</v>
      </c>
    </row>
    <row r="32" customFormat="false" ht="11.25" hidden="false" customHeight="false" outlineLevel="0" collapsed="false">
      <c r="B32" s="52"/>
      <c r="C32" s="52"/>
      <c r="D32" s="52"/>
      <c r="E32" s="52"/>
      <c r="F32" s="53" t="n">
        <v>21.1</v>
      </c>
      <c r="G32" s="54"/>
      <c r="H32" s="55" t="n">
        <f aca="false">G32*F32</f>
        <v>0</v>
      </c>
      <c r="I32" s="56"/>
      <c r="J32" s="57" t="n">
        <f aca="false">SUM(H32:I32)</f>
        <v>0</v>
      </c>
      <c r="K32" s="57"/>
      <c r="L32" s="58" t="str">
        <f aca="false">IF(AND(H32&gt;0,OR(B32="",C32="")), "Check","OK")</f>
        <v>OK</v>
      </c>
    </row>
    <row r="33" customFormat="false" ht="11.25" hidden="false" customHeight="false" outlineLevel="0" collapsed="false">
      <c r="B33" s="52"/>
      <c r="C33" s="52"/>
      <c r="D33" s="52"/>
      <c r="E33" s="52"/>
      <c r="F33" s="53" t="n">
        <v>21.1</v>
      </c>
      <c r="G33" s="54"/>
      <c r="H33" s="55" t="n">
        <f aca="false">G33*F33</f>
        <v>0</v>
      </c>
      <c r="I33" s="56"/>
      <c r="J33" s="57" t="n">
        <f aca="false">SUM(H33:I33)</f>
        <v>0</v>
      </c>
      <c r="K33" s="57"/>
      <c r="L33" s="58" t="str">
        <f aca="false">IF(AND(H33&gt;0,OR(B33="",C33="")), "Check","OK")</f>
        <v>OK</v>
      </c>
    </row>
    <row r="34" customFormat="false" ht="11.25" hidden="false" customHeight="false" outlineLevel="0" collapsed="false">
      <c r="B34" s="52"/>
      <c r="C34" s="52"/>
      <c r="D34" s="52"/>
      <c r="E34" s="52"/>
      <c r="F34" s="53" t="n">
        <v>21.1</v>
      </c>
      <c r="G34" s="54"/>
      <c r="H34" s="55" t="n">
        <f aca="false">G34*F34</f>
        <v>0</v>
      </c>
      <c r="I34" s="56"/>
      <c r="J34" s="57" t="n">
        <f aca="false">SUM(H34:I34)</f>
        <v>0</v>
      </c>
      <c r="K34" s="57"/>
      <c r="L34" s="58" t="str">
        <f aca="false">IF(AND(H34&gt;0,OR(B34="",C34="")), "Check","OK")</f>
        <v>OK</v>
      </c>
    </row>
    <row r="35" customFormat="false" ht="12" hidden="false" customHeight="false" outlineLevel="0" collapsed="false">
      <c r="B35" s="60"/>
      <c r="C35" s="60"/>
      <c r="D35" s="60"/>
      <c r="E35" s="60"/>
      <c r="F35" s="61" t="n">
        <v>21.1</v>
      </c>
      <c r="G35" s="62"/>
      <c r="H35" s="63" t="n">
        <f aca="false">G35*F35</f>
        <v>0</v>
      </c>
      <c r="I35" s="64"/>
      <c r="J35" s="65" t="n">
        <f aca="false">SUM(H35:I35)</f>
        <v>0</v>
      </c>
      <c r="K35" s="65"/>
      <c r="L35" s="66" t="str">
        <f aca="false">IF(AND(H35&gt;0,OR(B35="",C35="")), "Check","OK")</f>
        <v>OK</v>
      </c>
    </row>
    <row r="36" customFormat="false" ht="12" hidden="false" customHeight="false" outlineLevel="0" collapsed="false">
      <c r="B36" s="36" t="s">
        <v>31</v>
      </c>
      <c r="C36" s="75"/>
      <c r="D36" s="75"/>
      <c r="E36" s="75"/>
      <c r="F36" s="75"/>
      <c r="G36" s="75"/>
      <c r="H36" s="38" t="n">
        <f aca="false">SUM(H37:H41)</f>
        <v>0</v>
      </c>
      <c r="I36" s="39" t="n">
        <f aca="false">SUM(I37:I41)</f>
        <v>0</v>
      </c>
      <c r="J36" s="40" t="n">
        <f aca="false">SUM(H36:I36)</f>
        <v>0</v>
      </c>
      <c r="K36" s="49"/>
      <c r="L36" s="70"/>
    </row>
    <row r="37" customFormat="false" ht="11.25" hidden="false" customHeight="false" outlineLevel="0" collapsed="false">
      <c r="B37" s="52"/>
      <c r="C37" s="71"/>
      <c r="D37" s="71"/>
      <c r="E37" s="71"/>
      <c r="F37" s="71"/>
      <c r="G37" s="71"/>
      <c r="H37" s="72"/>
      <c r="I37" s="56"/>
      <c r="J37" s="57" t="n">
        <f aca="false">SUM(H37:I37)</f>
        <v>0</v>
      </c>
      <c r="K37" s="57"/>
      <c r="L37" s="58" t="str">
        <f aca="false">IF(AND(H37&gt;0,OR(B37="",C37="")), "Check","OK")</f>
        <v>OK</v>
      </c>
    </row>
    <row r="38" customFormat="false" ht="11.25" hidden="false" customHeight="false" outlineLevel="0" collapsed="false">
      <c r="B38" s="52"/>
      <c r="C38" s="71"/>
      <c r="D38" s="71"/>
      <c r="E38" s="71"/>
      <c r="F38" s="71"/>
      <c r="G38" s="71"/>
      <c r="H38" s="72"/>
      <c r="I38" s="56"/>
      <c r="J38" s="57" t="n">
        <f aca="false">SUM(H38:I38)</f>
        <v>0</v>
      </c>
      <c r="K38" s="57"/>
      <c r="L38" s="58" t="str">
        <f aca="false">IF(AND(H38&gt;0,OR(B38="",C38="")), "Check","OK")</f>
        <v>OK</v>
      </c>
    </row>
    <row r="39" customFormat="false" ht="11.25" hidden="false" customHeight="false" outlineLevel="0" collapsed="false">
      <c r="B39" s="52"/>
      <c r="C39" s="71"/>
      <c r="D39" s="71"/>
      <c r="E39" s="71"/>
      <c r="F39" s="71"/>
      <c r="G39" s="71"/>
      <c r="H39" s="72"/>
      <c r="I39" s="56"/>
      <c r="J39" s="57" t="n">
        <f aca="false">SUM(H39:I39)</f>
        <v>0</v>
      </c>
      <c r="K39" s="57"/>
      <c r="L39" s="58" t="str">
        <f aca="false">IF(AND(H39&gt;0,OR(B39="",C39="")), "Check","OK")</f>
        <v>OK</v>
      </c>
    </row>
    <row r="40" customFormat="false" ht="11.25" hidden="false" customHeight="false" outlineLevel="0" collapsed="false">
      <c r="B40" s="52"/>
      <c r="C40" s="71"/>
      <c r="D40" s="71"/>
      <c r="E40" s="71"/>
      <c r="F40" s="71"/>
      <c r="G40" s="71"/>
      <c r="H40" s="72"/>
      <c r="I40" s="56"/>
      <c r="J40" s="57" t="n">
        <f aca="false">SUM(H40:I40)</f>
        <v>0</v>
      </c>
      <c r="K40" s="57"/>
      <c r="L40" s="58" t="str">
        <f aca="false">IF(AND(H40&gt;0,OR(B40="",C40="")), "Check","OK")</f>
        <v>OK</v>
      </c>
    </row>
    <row r="41" customFormat="false" ht="12" hidden="false" customHeight="false" outlineLevel="0" collapsed="false">
      <c r="B41" s="60"/>
      <c r="C41" s="73"/>
      <c r="D41" s="73"/>
      <c r="E41" s="73"/>
      <c r="F41" s="73"/>
      <c r="G41" s="73"/>
      <c r="H41" s="74"/>
      <c r="I41" s="64"/>
      <c r="J41" s="65" t="n">
        <f aca="false">SUM(H41:I41)</f>
        <v>0</v>
      </c>
      <c r="K41" s="65"/>
      <c r="L41" s="66" t="str">
        <f aca="false">IF(AND(H41&gt;0,OR(B41="",C41="")), "Check","OK")</f>
        <v>OK</v>
      </c>
    </row>
    <row r="42" customFormat="false" ht="12" hidden="false" customHeight="false" outlineLevel="0" collapsed="false">
      <c r="B42" s="36" t="s">
        <v>32</v>
      </c>
      <c r="C42" s="75"/>
      <c r="D42" s="75"/>
      <c r="E42" s="75"/>
      <c r="F42" s="75"/>
      <c r="G42" s="75"/>
      <c r="H42" s="38" t="n">
        <f aca="false">SUM(H43:H47)</f>
        <v>0</v>
      </c>
      <c r="I42" s="39" t="n">
        <f aca="false">SUM(I43:I47)</f>
        <v>0</v>
      </c>
      <c r="J42" s="40" t="n">
        <f aca="false">SUM(H42:I42)</f>
        <v>0</v>
      </c>
      <c r="K42" s="40"/>
      <c r="L42" s="76"/>
    </row>
    <row r="43" customFormat="false" ht="11.25" hidden="false" customHeight="false" outlineLevel="0" collapsed="false">
      <c r="B43" s="52"/>
      <c r="C43" s="71"/>
      <c r="D43" s="71"/>
      <c r="E43" s="71"/>
      <c r="F43" s="71"/>
      <c r="G43" s="71"/>
      <c r="H43" s="72"/>
      <c r="I43" s="56"/>
      <c r="J43" s="57" t="n">
        <f aca="false">SUM(H43:I43)</f>
        <v>0</v>
      </c>
      <c r="K43" s="57"/>
      <c r="L43" s="58" t="str">
        <f aca="false">IF(AND(H43&gt;0,OR(B43="",C43="")), "Check","OK")</f>
        <v>OK</v>
      </c>
    </row>
    <row r="44" customFormat="false" ht="11.25" hidden="false" customHeight="false" outlineLevel="0" collapsed="false">
      <c r="B44" s="52"/>
      <c r="C44" s="71"/>
      <c r="D44" s="71"/>
      <c r="E44" s="71"/>
      <c r="F44" s="71"/>
      <c r="G44" s="71"/>
      <c r="H44" s="72"/>
      <c r="I44" s="56"/>
      <c r="J44" s="57" t="n">
        <f aca="false">SUM(H44:I44)</f>
        <v>0</v>
      </c>
      <c r="K44" s="57"/>
      <c r="L44" s="58" t="str">
        <f aca="false">IF(AND(H44&gt;0,OR(B44="",C44="")), "Check","OK")</f>
        <v>OK</v>
      </c>
    </row>
    <row r="45" customFormat="false" ht="11.25" hidden="false" customHeight="false" outlineLevel="0" collapsed="false">
      <c r="B45" s="52"/>
      <c r="C45" s="71"/>
      <c r="D45" s="71"/>
      <c r="E45" s="71"/>
      <c r="F45" s="71"/>
      <c r="G45" s="71"/>
      <c r="H45" s="72"/>
      <c r="I45" s="56"/>
      <c r="J45" s="57" t="n">
        <f aca="false">SUM(H45:I45)</f>
        <v>0</v>
      </c>
      <c r="K45" s="57"/>
      <c r="L45" s="58" t="str">
        <f aca="false">IF(AND(H45&gt;0,OR(B45="",C45="")), "Check","OK")</f>
        <v>OK</v>
      </c>
    </row>
    <row r="46" customFormat="false" ht="11.25" hidden="false" customHeight="false" outlineLevel="0" collapsed="false">
      <c r="B46" s="52"/>
      <c r="C46" s="71"/>
      <c r="D46" s="71"/>
      <c r="E46" s="71"/>
      <c r="F46" s="71"/>
      <c r="G46" s="71"/>
      <c r="H46" s="72"/>
      <c r="I46" s="56"/>
      <c r="J46" s="57" t="n">
        <f aca="false">SUM(H46:I46)</f>
        <v>0</v>
      </c>
      <c r="K46" s="57"/>
      <c r="L46" s="58" t="str">
        <f aca="false">IF(AND(H46&gt;0,OR(B46="",C46="")), "Check","OK")</f>
        <v>OK</v>
      </c>
    </row>
    <row r="47" customFormat="false" ht="12" hidden="false" customHeight="false" outlineLevel="0" collapsed="false">
      <c r="B47" s="60"/>
      <c r="C47" s="73"/>
      <c r="D47" s="73"/>
      <c r="E47" s="73"/>
      <c r="F47" s="73"/>
      <c r="G47" s="73"/>
      <c r="H47" s="74"/>
      <c r="I47" s="64"/>
      <c r="J47" s="65" t="n">
        <f aca="false">SUM(H47:I47)</f>
        <v>0</v>
      </c>
      <c r="K47" s="65"/>
      <c r="L47" s="66" t="str">
        <f aca="false">IF(AND(H47&gt;0,OR(B47="",C47="")), "Check","OK")</f>
        <v>OK</v>
      </c>
    </row>
    <row r="48" customFormat="false" ht="12" hidden="false" customHeight="false" outlineLevel="0" collapsed="false">
      <c r="B48" s="36" t="s">
        <v>33</v>
      </c>
      <c r="C48" s="75"/>
      <c r="D48" s="75"/>
      <c r="E48" s="75"/>
      <c r="F48" s="75"/>
      <c r="G48" s="75"/>
      <c r="H48" s="38" t="n">
        <f aca="false">SUM(H49:H53)</f>
        <v>0</v>
      </c>
      <c r="I48" s="39" t="n">
        <f aca="false">SUM(I49:I53)</f>
        <v>0</v>
      </c>
      <c r="J48" s="40" t="n">
        <f aca="false">SUM(H48:I48)</f>
        <v>0</v>
      </c>
      <c r="K48" s="40"/>
      <c r="L48" s="76"/>
    </row>
    <row r="49" customFormat="false" ht="11.25" hidden="false" customHeight="false" outlineLevel="0" collapsed="false">
      <c r="B49" s="52"/>
      <c r="C49" s="71"/>
      <c r="D49" s="71"/>
      <c r="E49" s="71"/>
      <c r="F49" s="71"/>
      <c r="G49" s="71"/>
      <c r="H49" s="77"/>
      <c r="I49" s="78"/>
      <c r="J49" s="49" t="n">
        <f aca="false">SUM(H49:I49)</f>
        <v>0</v>
      </c>
      <c r="K49" s="57"/>
      <c r="L49" s="58" t="str">
        <f aca="false">IF(AND(H49&gt;0,OR(B49="",C49="")), "Check","OK")</f>
        <v>OK</v>
      </c>
    </row>
    <row r="50" customFormat="false" ht="11.25" hidden="false" customHeight="false" outlineLevel="0" collapsed="false">
      <c r="B50" s="52"/>
      <c r="C50" s="71"/>
      <c r="D50" s="71"/>
      <c r="E50" s="71"/>
      <c r="F50" s="71"/>
      <c r="G50" s="71"/>
      <c r="H50" s="72"/>
      <c r="I50" s="56"/>
      <c r="J50" s="57" t="n">
        <f aca="false">SUM(H50:I50)</f>
        <v>0</v>
      </c>
      <c r="K50" s="57"/>
      <c r="L50" s="58" t="str">
        <f aca="false">IF(AND(H50&gt;0,OR(B50="",C50="")), "Check","OK")</f>
        <v>OK</v>
      </c>
    </row>
    <row r="51" customFormat="false" ht="11.25" hidden="false" customHeight="false" outlineLevel="0" collapsed="false">
      <c r="B51" s="52"/>
      <c r="C51" s="71"/>
      <c r="D51" s="71"/>
      <c r="E51" s="71"/>
      <c r="F51" s="71"/>
      <c r="G51" s="71"/>
      <c r="H51" s="72"/>
      <c r="I51" s="56"/>
      <c r="J51" s="57" t="n">
        <f aca="false">SUM(H51:I51)</f>
        <v>0</v>
      </c>
      <c r="K51" s="57"/>
      <c r="L51" s="58" t="str">
        <f aca="false">IF(AND(H51&gt;0,OR(B51="",C51="")), "Check","OK")</f>
        <v>OK</v>
      </c>
    </row>
    <row r="52" customFormat="false" ht="11.25" hidden="false" customHeight="false" outlineLevel="0" collapsed="false">
      <c r="B52" s="52"/>
      <c r="C52" s="71"/>
      <c r="D52" s="71"/>
      <c r="E52" s="71"/>
      <c r="F52" s="71"/>
      <c r="G52" s="71"/>
      <c r="H52" s="72"/>
      <c r="I52" s="56"/>
      <c r="J52" s="57" t="n">
        <f aca="false">SUM(H52:I52)</f>
        <v>0</v>
      </c>
      <c r="K52" s="57"/>
      <c r="L52" s="58" t="str">
        <f aca="false">IF(AND(H52&gt;0,OR(B52="",C52="")), "Check","OK")</f>
        <v>OK</v>
      </c>
    </row>
    <row r="53" customFormat="false" ht="12" hidden="false" customHeight="false" outlineLevel="0" collapsed="false">
      <c r="B53" s="52"/>
      <c r="C53" s="71"/>
      <c r="D53" s="71"/>
      <c r="E53" s="71"/>
      <c r="F53" s="71"/>
      <c r="G53" s="71"/>
      <c r="H53" s="72"/>
      <c r="I53" s="56"/>
      <c r="J53" s="57" t="n">
        <f aca="false">SUM(H53:I53)</f>
        <v>0</v>
      </c>
      <c r="K53" s="57"/>
      <c r="L53" s="79" t="str">
        <f aca="false">IF(AND(H53&gt;0,OR(B53="",C53="")), "Check","OK")</f>
        <v>OK</v>
      </c>
    </row>
    <row r="54" customFormat="false" ht="32.1" hidden="false" customHeight="true" outlineLevel="0" collapsed="false">
      <c r="B54" s="80" t="s">
        <v>34</v>
      </c>
      <c r="C54" s="37"/>
      <c r="D54" s="37"/>
      <c r="E54" s="37"/>
      <c r="F54" s="37"/>
      <c r="G54" s="37"/>
      <c r="H54" s="38" t="n">
        <f aca="false">SUM(H55:H55)</f>
        <v>0</v>
      </c>
      <c r="I54" s="39" t="n">
        <f aca="false">SUM(I55:I55)</f>
        <v>0</v>
      </c>
      <c r="J54" s="40" t="n">
        <f aca="false">SUM(H54:I54)</f>
        <v>0</v>
      </c>
      <c r="K54" s="50" t="n">
        <v>0.15</v>
      </c>
      <c r="L54" s="81" t="str">
        <f aca="false">IF($H$54=0,"",IF((H54/H13)&lt;=K54,"OK","Violazione della soglia. Necessario rivedere i dati prodotti."))</f>
        <v/>
      </c>
    </row>
    <row r="55" customFormat="false" ht="12" hidden="false" customHeight="false" outlineLevel="0" collapsed="false">
      <c r="B55" s="82" t="s">
        <v>35</v>
      </c>
      <c r="C55" s="83"/>
      <c r="D55" s="83"/>
      <c r="E55" s="83"/>
      <c r="F55" s="83"/>
      <c r="G55" s="83"/>
      <c r="H55" s="47" t="n">
        <f aca="false">15%*H13</f>
        <v>0</v>
      </c>
      <c r="I55" s="48"/>
      <c r="J55" s="49" t="n">
        <f aca="false">SUM(H55:I55)</f>
        <v>0</v>
      </c>
      <c r="K55" s="49"/>
      <c r="L55" s="70"/>
      <c r="M55" s="84"/>
    </row>
    <row r="56" customFormat="false" ht="12" hidden="false" customHeight="false" outlineLevel="0" collapsed="false">
      <c r="B56" s="36" t="s">
        <v>36</v>
      </c>
      <c r="C56" s="75"/>
      <c r="D56" s="75"/>
      <c r="E56" s="75"/>
      <c r="F56" s="75"/>
      <c r="G56" s="75"/>
      <c r="H56" s="38" t="n">
        <f aca="false">SUM(H57:H61)</f>
        <v>0</v>
      </c>
      <c r="I56" s="39" t="n">
        <f aca="false">SUM(I57:I61)</f>
        <v>0</v>
      </c>
      <c r="J56" s="40" t="n">
        <f aca="false">SUM(H56:I56)</f>
        <v>0</v>
      </c>
      <c r="K56" s="40"/>
      <c r="L56" s="76"/>
    </row>
    <row r="57" customFormat="false" ht="11.25" hidden="false" customHeight="false" outlineLevel="0" collapsed="false">
      <c r="B57" s="52"/>
      <c r="C57" s="71"/>
      <c r="D57" s="71"/>
      <c r="E57" s="71"/>
      <c r="F57" s="71"/>
      <c r="G57" s="71"/>
      <c r="H57" s="77"/>
      <c r="I57" s="78"/>
      <c r="J57" s="49" t="n">
        <f aca="false">SUM(H57:I57)</f>
        <v>0</v>
      </c>
      <c r="K57" s="57"/>
      <c r="L57" s="58" t="str">
        <f aca="false">IF(AND(H57&gt;0,OR(B57="",C57="")), "Check","OK")</f>
        <v>OK</v>
      </c>
    </row>
    <row r="58" customFormat="false" ht="11.25" hidden="false" customHeight="false" outlineLevel="0" collapsed="false">
      <c r="B58" s="52"/>
      <c r="C58" s="71"/>
      <c r="D58" s="71"/>
      <c r="E58" s="71"/>
      <c r="F58" s="71"/>
      <c r="G58" s="71"/>
      <c r="H58" s="72"/>
      <c r="I58" s="56"/>
      <c r="J58" s="57" t="n">
        <f aca="false">SUM(H58:I58)</f>
        <v>0</v>
      </c>
      <c r="K58" s="57"/>
      <c r="L58" s="58" t="str">
        <f aca="false">IF(AND(H58&gt;0,OR(B58="",C58="")), "Check","OK")</f>
        <v>OK</v>
      </c>
    </row>
    <row r="59" customFormat="false" ht="11.25" hidden="false" customHeight="false" outlineLevel="0" collapsed="false">
      <c r="B59" s="52"/>
      <c r="C59" s="71"/>
      <c r="D59" s="71"/>
      <c r="E59" s="71"/>
      <c r="F59" s="71"/>
      <c r="G59" s="71"/>
      <c r="H59" s="72"/>
      <c r="I59" s="56"/>
      <c r="J59" s="57" t="n">
        <f aca="false">SUM(H59:I59)</f>
        <v>0</v>
      </c>
      <c r="K59" s="57"/>
      <c r="L59" s="58" t="str">
        <f aca="false">IF(AND(H59&gt;0,OR(B59="",C59="")), "Check","OK")</f>
        <v>OK</v>
      </c>
    </row>
    <row r="60" customFormat="false" ht="11.25" hidden="false" customHeight="false" outlineLevel="0" collapsed="false">
      <c r="B60" s="52"/>
      <c r="C60" s="71"/>
      <c r="D60" s="71"/>
      <c r="E60" s="71"/>
      <c r="F60" s="71"/>
      <c r="G60" s="71"/>
      <c r="H60" s="72"/>
      <c r="I60" s="56"/>
      <c r="J60" s="57" t="n">
        <f aca="false">SUM(H60:I60)</f>
        <v>0</v>
      </c>
      <c r="K60" s="57"/>
      <c r="L60" s="58" t="str">
        <f aca="false">IF(AND(H60&gt;0,OR(B60="",C60="")), "Check","OK")</f>
        <v>OK</v>
      </c>
    </row>
    <row r="61" customFormat="false" ht="12" hidden="false" customHeight="false" outlineLevel="0" collapsed="false">
      <c r="B61" s="60"/>
      <c r="C61" s="73"/>
      <c r="D61" s="73"/>
      <c r="E61" s="73"/>
      <c r="F61" s="73"/>
      <c r="G61" s="73"/>
      <c r="H61" s="74"/>
      <c r="I61" s="64"/>
      <c r="J61" s="65" t="n">
        <f aca="false">SUM(H61:I61)</f>
        <v>0</v>
      </c>
      <c r="K61" s="65"/>
      <c r="L61" s="66" t="str">
        <f aca="false">IF(AND(H61&gt;0,OR(B61="",C61="")), "Check","OK")</f>
        <v>OK</v>
      </c>
    </row>
    <row r="62" customFormat="false" ht="59.25" hidden="false" customHeight="true" outlineLevel="0" collapsed="false">
      <c r="B62" s="85" t="s">
        <v>37</v>
      </c>
      <c r="C62" s="85"/>
      <c r="D62" s="85"/>
      <c r="E62" s="85"/>
      <c r="F62" s="85"/>
      <c r="G62" s="85"/>
      <c r="H62" s="85"/>
      <c r="I62" s="85"/>
      <c r="J62" s="85"/>
      <c r="K62" s="85"/>
      <c r="L62" s="85"/>
    </row>
    <row r="63" customFormat="false" ht="11.25" hidden="true" customHeight="false" outlineLevel="0" collapsed="false">
      <c r="B63" s="242"/>
      <c r="C63" s="242"/>
      <c r="D63" s="242"/>
      <c r="E63" s="242"/>
      <c r="F63" s="242"/>
      <c r="G63" s="242"/>
      <c r="H63" s="242"/>
      <c r="I63" s="242"/>
      <c r="J63" s="242"/>
      <c r="K63" s="243"/>
      <c r="L63" s="58" t="str">
        <f aca="false">IF((COUNTIF(L14:L61,"check"))&gt;0,"CHECK","OK")</f>
        <v>OK</v>
      </c>
    </row>
    <row r="64" customFormat="false" ht="11.25" hidden="false" customHeight="false" outlineLevel="0" collapsed="false">
      <c r="B64" s="242"/>
      <c r="C64" s="242"/>
      <c r="D64" s="242"/>
      <c r="E64" s="242"/>
      <c r="F64" s="242"/>
      <c r="G64" s="242"/>
      <c r="H64" s="242"/>
      <c r="I64" s="242"/>
      <c r="J64" s="242"/>
      <c r="K64" s="243"/>
      <c r="L64" s="243"/>
    </row>
    <row r="65" customFormat="false" ht="16.5" hidden="false" customHeight="false" outlineLevel="0" collapsed="false">
      <c r="B65" s="23" t="s">
        <v>38</v>
      </c>
      <c r="C65" s="23"/>
      <c r="D65" s="23"/>
      <c r="E65" s="23"/>
      <c r="F65" s="23"/>
      <c r="G65" s="23"/>
      <c r="H65" s="23"/>
      <c r="I65" s="23"/>
      <c r="J65" s="23"/>
      <c r="K65" s="23"/>
      <c r="L65" s="23"/>
    </row>
    <row r="66" customFormat="false" ht="57" hidden="false" customHeight="true" outlineLevel="0" collapsed="false">
      <c r="B66" s="88" t="str">
        <f aca="false">+B5</f>
        <v>Denominazione richiedente</v>
      </c>
      <c r="C66" s="89" t="str">
        <f aca="false">+E5</f>
        <v>Classe dimensionale di appartenenza e modalità di presentazione della domanda</v>
      </c>
      <c r="D66" s="89"/>
      <c r="E66" s="90" t="s">
        <v>14</v>
      </c>
      <c r="F66" s="91" t="s">
        <v>39</v>
      </c>
      <c r="G66" s="92" t="s">
        <v>40</v>
      </c>
      <c r="H66" s="92"/>
      <c r="I66" s="93" t="s">
        <v>41</v>
      </c>
      <c r="J66" s="89" t="s">
        <v>42</v>
      </c>
      <c r="K66" s="94" t="s">
        <v>43</v>
      </c>
      <c r="L66" s="94" t="s">
        <v>43</v>
      </c>
    </row>
    <row r="67" customFormat="false" ht="42" hidden="false" customHeight="true" outlineLevel="0" collapsed="false">
      <c r="B67" s="88"/>
      <c r="C67" s="95" t="s">
        <v>44</v>
      </c>
      <c r="D67" s="95"/>
      <c r="E67" s="90" t="n">
        <v>0</v>
      </c>
      <c r="F67" s="91"/>
      <c r="G67" s="92"/>
      <c r="H67" s="92"/>
      <c r="I67" s="96" t="s">
        <v>45</v>
      </c>
      <c r="J67" s="95"/>
      <c r="K67" s="97" t="s">
        <v>45</v>
      </c>
      <c r="L67" s="97" t="s">
        <v>45</v>
      </c>
    </row>
    <row r="68" customFormat="false" ht="22.15" hidden="false" customHeight="true" outlineLevel="0" collapsed="false">
      <c r="B68" s="98" t="str">
        <f aca="false">IF(B8="","",B8)</f>
        <v/>
      </c>
      <c r="C68" s="99" t="str">
        <f aca="false">+D8</f>
        <v/>
      </c>
      <c r="D68" s="99"/>
      <c r="E68" s="100" t="str">
        <f aca="false">+F8</f>
        <v>Compilare le celle bianche</v>
      </c>
      <c r="F68" s="101" t="str">
        <f aca="false">+C8</f>
        <v>Art. 25 del Reg. 651/2014
Sviluppo Sperimentale</v>
      </c>
      <c r="G68" s="102"/>
      <c r="H68" s="102"/>
      <c r="I68" s="102"/>
      <c r="J68" s="102"/>
      <c r="K68" s="102"/>
      <c r="L68" s="102"/>
    </row>
    <row r="69" customFormat="false" ht="22.15" hidden="false" customHeight="true" outlineLevel="0" collapsed="false">
      <c r="B69" s="98"/>
      <c r="C69" s="99"/>
      <c r="D69" s="99"/>
      <c r="E69" s="100" t="e">
        <f aca="false">#REF!</f>
        <v>#REF!</v>
      </c>
      <c r="F69" s="101"/>
      <c r="G69" s="103" t="s">
        <v>46</v>
      </c>
      <c r="H69" s="103"/>
      <c r="I69" s="104" t="str">
        <f aca="false">IF(AND(L12="OK",L14="OK",L54="OK",'2-Impresa_2'!F3="Articolazione temporale coerente con punto 3)",'2-Impresa_2'!G58="OK",'3-Impresa_2'!B51="OK",'4-Impresa_2'!D82="Ok predisposto"),H12,"")</f>
        <v/>
      </c>
      <c r="J69" s="105" t="str">
        <f aca="false">IF(OR(C68="",E68=""),"",IF(C68=1,Elenco!D6,IF(C68=2,Elenco!D7,IF(C68=3,Elenco!D8,IF(C68=4,Elenco!D9,IF(C68=5,Elenco!D10,IF(C68=6,Elenco!D11,IF(C68=7,Elenco!D12,IF(C68=8,Elenco!D13,IF(C68=9,Elenco!D14))))))))))</f>
        <v/>
      </c>
      <c r="K69" s="106" t="str">
        <f aca="false">IF(OR(I69="",J69=""),"",J69*I69)</f>
        <v/>
      </c>
      <c r="L69" s="107" t="n">
        <f aca="false">IF(AND('5-Impresa_2'!B14="OK",K72&gt;0),'1-Impresa_2'!K72,0)</f>
        <v>0</v>
      </c>
    </row>
    <row r="70" customFormat="false" ht="22.15" hidden="false" customHeight="true" outlineLevel="0" collapsed="false">
      <c r="B70" s="98"/>
      <c r="C70" s="99"/>
      <c r="D70" s="99"/>
      <c r="E70" s="100" t="e">
        <f aca="false">#REF!</f>
        <v>#REF!</v>
      </c>
      <c r="F70" s="101"/>
      <c r="G70" s="103"/>
      <c r="H70" s="103"/>
      <c r="I70" s="104"/>
      <c r="J70" s="105"/>
      <c r="K70" s="106"/>
      <c r="L70" s="107"/>
    </row>
    <row r="71" customFormat="false" ht="22.15" hidden="false" customHeight="true" outlineLevel="0" collapsed="false">
      <c r="B71" s="98"/>
      <c r="C71" s="99"/>
      <c r="D71" s="99"/>
      <c r="E71" s="100" t="e">
        <f aca="false">#REF!</f>
        <v>#REF!</v>
      </c>
      <c r="F71" s="101"/>
      <c r="G71" s="103"/>
      <c r="H71" s="103"/>
      <c r="I71" s="104"/>
      <c r="J71" s="105"/>
      <c r="K71" s="106"/>
      <c r="L71" s="107"/>
    </row>
    <row r="72" customFormat="false" ht="22.15" hidden="false" customHeight="true" outlineLevel="0" collapsed="false">
      <c r="B72" s="98"/>
      <c r="C72" s="99"/>
      <c r="D72" s="99"/>
      <c r="E72" s="100" t="e">
        <f aca="false">#REF!</f>
        <v>#REF!</v>
      </c>
      <c r="F72" s="101"/>
      <c r="G72" s="108" t="s">
        <v>22</v>
      </c>
      <c r="H72" s="108"/>
      <c r="I72" s="244" t="n">
        <f aca="false">SUM(I69:I71)</f>
        <v>0</v>
      </c>
      <c r="J72" s="105"/>
      <c r="K72" s="110" t="str">
        <f aca="false">+K69</f>
        <v/>
      </c>
      <c r="L72" s="107"/>
    </row>
    <row r="73" customFormat="false" ht="40.15" hidden="false" customHeight="true" outlineLevel="0" collapsed="false">
      <c r="B73" s="111" t="s">
        <v>47</v>
      </c>
      <c r="C73" s="111"/>
      <c r="D73" s="111"/>
      <c r="E73" s="111"/>
      <c r="F73" s="111"/>
      <c r="G73" s="111"/>
      <c r="H73" s="111"/>
      <c r="I73" s="111"/>
      <c r="J73" s="111"/>
      <c r="K73" s="111"/>
      <c r="L73" s="111"/>
    </row>
  </sheetData>
  <sheetProtection algorithmName="SHA-512" hashValue="K7MdXKZ3hJoxppR47HM52IPIqsTGzqtFddMC5f45CQTbhpTHkOP0coyR9Bg9jVLisOFsfz1zuDeV1gj1kkuYEA==" saltValue="CACZkvMg0YaiQcqb70kKIg==" spinCount="100000" sheet="true" objects="true" scenarios="true"/>
  <mergeCells count="78">
    <mergeCell ref="B3:G3"/>
    <mergeCell ref="C4:G4"/>
    <mergeCell ref="B5:B7"/>
    <mergeCell ref="C5:C7"/>
    <mergeCell ref="D5:D7"/>
    <mergeCell ref="E5:E6"/>
    <mergeCell ref="F5:G7"/>
    <mergeCell ref="F8:G8"/>
    <mergeCell ref="B10:L10"/>
    <mergeCell ref="C11:G11"/>
    <mergeCell ref="C12:G12"/>
    <mergeCell ref="C13:G13"/>
    <mergeCell ref="C15:E15"/>
    <mergeCell ref="C16:E16"/>
    <mergeCell ref="C17:E17"/>
    <mergeCell ref="C18:E18"/>
    <mergeCell ref="C19:E19"/>
    <mergeCell ref="C20:E20"/>
    <mergeCell ref="C21:E21"/>
    <mergeCell ref="C22:E22"/>
    <mergeCell ref="C23:E23"/>
    <mergeCell ref="C24:E24"/>
    <mergeCell ref="C26:E26"/>
    <mergeCell ref="C27:E27"/>
    <mergeCell ref="C28:E28"/>
    <mergeCell ref="C29:E29"/>
    <mergeCell ref="C30:E30"/>
    <mergeCell ref="C31:E31"/>
    <mergeCell ref="C32:E32"/>
    <mergeCell ref="C33:E33"/>
    <mergeCell ref="C34:E34"/>
    <mergeCell ref="C35:E35"/>
    <mergeCell ref="C36:G36"/>
    <mergeCell ref="C37:G37"/>
    <mergeCell ref="C38:G38"/>
    <mergeCell ref="C39:G39"/>
    <mergeCell ref="C40:G40"/>
    <mergeCell ref="C41:G41"/>
    <mergeCell ref="C42:G42"/>
    <mergeCell ref="C43:G43"/>
    <mergeCell ref="C44:G44"/>
    <mergeCell ref="C45:G45"/>
    <mergeCell ref="C46:G46"/>
    <mergeCell ref="C47:G47"/>
    <mergeCell ref="C48:G48"/>
    <mergeCell ref="C49:G49"/>
    <mergeCell ref="C50:G50"/>
    <mergeCell ref="C51:G51"/>
    <mergeCell ref="C52:G52"/>
    <mergeCell ref="C53:G53"/>
    <mergeCell ref="C54:G54"/>
    <mergeCell ref="C55:G55"/>
    <mergeCell ref="C56:G56"/>
    <mergeCell ref="C57:G57"/>
    <mergeCell ref="C58:G58"/>
    <mergeCell ref="C59:G59"/>
    <mergeCell ref="C60:G60"/>
    <mergeCell ref="C61:G61"/>
    <mergeCell ref="B62:L62"/>
    <mergeCell ref="B65:L65"/>
    <mergeCell ref="B66:B67"/>
    <mergeCell ref="C66:D66"/>
    <mergeCell ref="E66:E67"/>
    <mergeCell ref="F66:F67"/>
    <mergeCell ref="G66:H67"/>
    <mergeCell ref="C67:D67"/>
    <mergeCell ref="B68:B72"/>
    <mergeCell ref="C68:D72"/>
    <mergeCell ref="E68:E72"/>
    <mergeCell ref="F68:F72"/>
    <mergeCell ref="G68:L68"/>
    <mergeCell ref="G69:H71"/>
    <mergeCell ref="I69:I71"/>
    <mergeCell ref="J69:J72"/>
    <mergeCell ref="K69:K71"/>
    <mergeCell ref="L69:L72"/>
    <mergeCell ref="G72:H72"/>
    <mergeCell ref="B73:L73"/>
  </mergeCells>
  <conditionalFormatting sqref="L14">
    <cfRule type="containsText" priority="2" operator="containsText" aboveAverage="0" equalAverage="0" bottom="0" percent="0" rank="0" text="OK" dxfId="40">
      <formula>NOT(ISERROR(SEARCH("OK",L14)))</formula>
    </cfRule>
    <cfRule type="containsText" priority="3" operator="containsText" aboveAverage="0" equalAverage="0" bottom="0" percent="0" rank="0" text="Violazione della soglia. Necessario rivedere i dati prodotti." dxfId="41">
      <formula>NOT(ISERROR(SEARCH("Violazione della soglia. Necessario rivedere i dati prodotti.",L14)))</formula>
    </cfRule>
  </conditionalFormatting>
  <conditionalFormatting sqref="E68:E72">
    <cfRule type="containsText" priority="4" operator="containsText" aboveAverage="0" equalAverage="0" bottom="0" percent="0" rank="0" text="OK" dxfId="42">
      <formula>NOT(ISERROR(SEARCH("OK",E68)))</formula>
    </cfRule>
    <cfRule type="containsText" priority="5" operator="containsText" aboveAverage="0" equalAverage="0" bottom="0" percent="0" rank="0" text="ERRORE: solo le Piccole Imprese sono ammissibili a contributo ai sensi dell'Art. 22del Reg. 651. RIFORMULARE" dxfId="43">
      <formula>NOT(ISERROR(SEARCH("ERRORE: solo le Piccole Imprese sono ammissibili a contributo ai sensi dell'Art. 22del Reg. 651. RIFORMULARE",E68)))</formula>
    </cfRule>
  </conditionalFormatting>
  <conditionalFormatting sqref="L12">
    <cfRule type="containsText" priority="6" operator="containsText" aboveAverage="0" equalAverage="0" bottom="0" percent="0" rank="0" text="Compilare correttamente Tab. 1" dxfId="44">
      <formula>NOT(ISERROR(SEARCH("Compilare correttamente Tab. 1",L12)))</formula>
    </cfRule>
    <cfRule type="containsText" priority="7" operator="containsText" aboveAverage="0" equalAverage="0" bottom="0" percent="0" rank="0" text="Rivedere importi spesa ammissibile" dxfId="45">
      <formula>NOT(ISERROR(SEARCH("Rivedere importi spesa ammissibile",L12)))</formula>
    </cfRule>
    <cfRule type="containsText" priority="8" operator="containsText" aboveAverage="0" equalAverage="0" bottom="0" percent="0" rank="0" text="OK" dxfId="46">
      <formula>NOT(ISERROR(SEARCH("OK",L12)))</formula>
    </cfRule>
    <cfRule type="containsText" priority="9" operator="containsText" aboveAverage="0" equalAverage="0" bottom="0" percent="0" rank="0" text="NON AMMISSIBILE" dxfId="47">
      <formula>NOT(ISERROR(SEARCH("NON AMMISSIBILE",L12)))</formula>
    </cfRule>
  </conditionalFormatting>
  <conditionalFormatting sqref="K69 K72">
    <cfRule type="cellIs" priority="10" operator="greaterThan" aboveAverage="0" equalAverage="0" bottom="0" percent="0" rank="0" text="" dxfId="48">
      <formula>0</formula>
    </cfRule>
  </conditionalFormatting>
  <conditionalFormatting sqref="L69">
    <cfRule type="cellIs" priority="11" operator="greaterThan" aboveAverage="0" equalAverage="0" bottom="0" percent="0" rank="0" text="" dxfId="49">
      <formula>0</formula>
    </cfRule>
  </conditionalFormatting>
  <conditionalFormatting sqref="L54">
    <cfRule type="containsText" priority="12" operator="containsText" aboveAverage="0" equalAverage="0" bottom="0" percent="0" rank="0" text="OK" dxfId="50">
      <formula>NOT(ISERROR(SEARCH("OK",L54)))</formula>
    </cfRule>
    <cfRule type="containsText" priority="13" operator="containsText" aboveAverage="0" equalAverage="0" bottom="0" percent="0" rank="0" text="Violazione della soglia. Necessario rivedere i dati prodotti." dxfId="51">
      <formula>NOT(ISERROR(SEARCH("Violazione della soglia. Necessario rivedere i dati prodotti.",L54)))</formula>
    </cfRule>
  </conditionalFormatting>
  <conditionalFormatting sqref="L37:L41 L43:L47 L49:L53 L57:L61 L16:L24 L26:L35">
    <cfRule type="containsText" priority="14" operator="containsText" aboveAverage="0" equalAverage="0" bottom="0" percent="0" rank="0" text="ok" dxfId="52">
      <formula>NOT(ISERROR(SEARCH("ok",L16)))</formula>
    </cfRule>
    <cfRule type="containsText" priority="15" operator="containsText" aboveAverage="0" equalAverage="0" bottom="0" percent="0" rank="0" text="Check" dxfId="53">
      <formula>NOT(ISERROR(SEARCH("Check",L16)))</formula>
    </cfRule>
  </conditionalFormatting>
  <conditionalFormatting sqref="L15">
    <cfRule type="containsText" priority="16" operator="containsText" aboveAverage="0" equalAverage="0" bottom="0" percent="0" rank="0" text="ok" dxfId="54">
      <formula>NOT(ISERROR(SEARCH("ok",L15)))</formula>
    </cfRule>
    <cfRule type="containsText" priority="17" operator="containsText" aboveAverage="0" equalAverage="0" bottom="0" percent="0" rank="0" text="Check" dxfId="55">
      <formula>NOT(ISERROR(SEARCH("Check",L15)))</formula>
    </cfRule>
  </conditionalFormatting>
  <conditionalFormatting sqref="L63">
    <cfRule type="containsText" priority="18" operator="containsText" aboveAverage="0" equalAverage="0" bottom="0" percent="0" rank="0" text="ok" dxfId="56">
      <formula>NOT(ISERROR(SEARCH("ok",L63)))</formula>
    </cfRule>
    <cfRule type="containsText" priority="19" operator="containsText" aboveAverage="0" equalAverage="0" bottom="0" percent="0" rank="0" text="Check" dxfId="57">
      <formula>NOT(ISERROR(SEARCH("Check",L63)))</formula>
    </cfRule>
  </conditionalFormatting>
  <conditionalFormatting sqref="F8">
    <cfRule type="containsText" priority="20" operator="containsText" aboveAverage="0" equalAverage="0" bottom="0" percent="0" rank="0" text="ERRORE: solo le Piccole Imprese ex par. 2.1 comma 1 lett. a)  dell'Avviso sono ammissibili a contributo ai sensi dell'Art. 22del Reg. 651. RIFORMULARE" dxfId="58">
      <formula>NOT(ISERROR(SEARCH("ERRORE: solo le Piccole Imprese ex par. 2.1 comma 1 lett. a)  dell'Avviso sono ammissibili a contributo ai sensi dell'Art. 22del Reg. 651. RIFORMULARE",F8)))</formula>
    </cfRule>
    <cfRule type="containsText" priority="21" operator="containsText" aboveAverage="0" equalAverage="0" bottom="0" percent="0" rank="0" text="OK" dxfId="59">
      <formula>NOT(ISERROR(SEARCH("OK",F8)))</formula>
    </cfRule>
    <cfRule type="containsText" priority="22" operator="containsText" aboveAverage="0" equalAverage="0" bottom="0" percent="0" rank="0" text="ERRORE: solo le Piccole Imprese ex par. 2.1 comma 1 lett. a)  dell'Avviso sono ammissibili a contributo ai sensi dell'Art. 22del Reg. 651. RIFORMULARE." dxfId="60">
      <formula>NOT(ISERROR(SEARCH("ERRORE: solo le Piccole Imprese ex par. 2.1 comma 1 lett. a)  dell'Avviso sono ammissibili a contributo ai sensi dell'Art. 22del Reg. 651. RIFORMULARE.",F8)))</formula>
    </cfRule>
  </conditionalFormatting>
  <conditionalFormatting sqref="F8:G8">
    <cfRule type="cellIs" priority="23" operator="notEqual" aboveAverage="0" equalAverage="0" bottom="0" percent="0" rank="0" text="" dxfId="61">
      <formula>"OK"</formula>
    </cfRule>
    <cfRule type="containsText" priority="24" operator="containsText" aboveAverage="0" equalAverage="0" bottom="0" percent="0" rank="0" text="ERRORE: per Piccole Imprese ex par. 2.1 comma 1 lett. a)  dell'Avviso, selezionare a) nel campo Identificativo Tipologia Investimento" dxfId="62">
      <formula>NOT(ISERROR(SEARCH("ERRORE: per Piccole Imprese ex par. 2.1 comma 1 lett. a)  dell'Avviso, selezionare a) nel campo Identificativo Tipologia Investimento",F8)))</formula>
    </cfRule>
  </conditionalFormatting>
  <dataValidations count="1">
    <dataValidation allowBlank="true" error="Selezionare una delle opzioni disponibili" errorTitle="Opzione non valida" operator="between" showDropDown="false" showErrorMessage="true" showInputMessage="true" sqref="E8" type="list">
      <formula1>Elenco!$C$6:$C$14</formula1>
      <formula2>0</formula2>
    </dataValidation>
  </dataValidations>
  <printOptions headings="false" gridLines="false" gridLinesSet="true" horizontalCentered="true" verticalCentered="true"/>
  <pageMargins left="0.118055555555556" right="0.118055555555556" top="0.157638888888889" bottom="0.196527777777778" header="0.511805555555555" footer="0.511805555555555"/>
  <pageSetup paperSize="9" scale="65" firstPageNumber="0" fitToWidth="1" fitToHeight="1" pageOrder="downThenOver" orientation="landscape" blackAndWhite="false" draft="false" cellComments="none" useFirstPageNumber="false" horizontalDpi="300" verticalDpi="300" copies="1"/>
  <headerFooter differentFirst="false" differentOddEven="false">
    <oddHeader/>
    <oddFooter/>
  </headerFooter>
  <rowBreaks count="1" manualBreakCount="1">
    <brk id="64" man="true" max="16383" min="0"/>
  </rowBreaks>
</worksheet>
</file>

<file path=xl/worksheets/sheet12.xml><?xml version="1.0" encoding="utf-8"?>
<worksheet xmlns="http://schemas.openxmlformats.org/spreadsheetml/2006/main" xmlns:r="http://schemas.openxmlformats.org/officeDocument/2006/relationships">
  <sheetPr filterMode="false">
    <pageSetUpPr fitToPage="false"/>
  </sheetPr>
  <dimension ref="B2:V64"/>
  <sheetViews>
    <sheetView showFormulas="false" showGridLines="false" showRowColHeaders="true" showZeros="true" rightToLeft="false" tabSelected="false" showOutlineSymbols="true" defaultGridColor="true" view="pageBreakPreview" topLeftCell="D1" colorId="64" zoomScale="80" zoomScaleNormal="90" zoomScalePageLayoutView="80" workbookViewId="0">
      <selection pane="topLeft" activeCell="E58" activeCellId="0" sqref="E58"/>
    </sheetView>
  </sheetViews>
  <sheetFormatPr defaultRowHeight="11.25" zeroHeight="false" outlineLevelRow="0" outlineLevelCol="0"/>
  <cols>
    <col collapsed="false" customWidth="true" hidden="false" outlineLevel="0" max="1" min="1" style="0" width="8.92"/>
    <col collapsed="false" customWidth="true" hidden="false" outlineLevel="0" max="2" min="2" style="0" width="46.5"/>
    <col collapsed="false" customWidth="true" hidden="false" outlineLevel="0" max="21" min="3" style="0" width="14.83"/>
    <col collapsed="false" customWidth="true" hidden="false" outlineLevel="0" max="1025" min="22" style="0" width="8.92"/>
  </cols>
  <sheetData>
    <row r="2" customFormat="false" ht="15.75" hidden="false" customHeight="false" outlineLevel="0" collapsed="false">
      <c r="B2" s="112" t="s">
        <v>48</v>
      </c>
      <c r="C2" s="113"/>
      <c r="D2" s="113"/>
      <c r="E2" s="113"/>
      <c r="F2" s="113"/>
      <c r="G2" s="113"/>
      <c r="H2" s="113"/>
      <c r="I2" s="113"/>
      <c r="J2" s="113"/>
      <c r="K2" s="113"/>
      <c r="L2" s="113"/>
      <c r="M2" s="113"/>
      <c r="N2" s="113"/>
      <c r="O2" s="113"/>
      <c r="P2" s="113"/>
      <c r="Q2" s="113"/>
      <c r="R2" s="113"/>
      <c r="S2" s="113"/>
      <c r="T2" s="113"/>
      <c r="U2" s="113"/>
      <c r="V2" s="113"/>
    </row>
    <row r="3" customFormat="false" ht="11.25" hidden="false" customHeight="true" outlineLevel="0" collapsed="false">
      <c r="B3" s="114" t="s">
        <v>49</v>
      </c>
      <c r="C3" s="114"/>
      <c r="D3" s="114"/>
      <c r="E3" s="114"/>
      <c r="F3" s="115" t="str">
        <f aca="false">IF(U6="","",IF(V56="OK","Articolazione temporale coerente con punto 3)","Predisporre/Rivedere articolazione temporale"))</f>
        <v>Articolazione temporale coerente con punto 3)</v>
      </c>
      <c r="G3" s="115"/>
      <c r="H3" s="115"/>
      <c r="I3" s="115"/>
      <c r="J3" s="113"/>
      <c r="K3" s="113"/>
      <c r="L3" s="113"/>
      <c r="M3" s="113"/>
      <c r="N3" s="113"/>
      <c r="O3" s="113"/>
      <c r="P3" s="113"/>
      <c r="Q3" s="113"/>
      <c r="R3" s="113"/>
      <c r="S3" s="113"/>
      <c r="T3" s="113"/>
      <c r="U3" s="113"/>
      <c r="V3" s="113"/>
    </row>
    <row r="4" customFormat="false" ht="12" hidden="false" customHeight="false" outlineLevel="0" collapsed="false">
      <c r="B4" s="116"/>
      <c r="C4" s="113"/>
      <c r="D4" s="113"/>
      <c r="E4" s="113"/>
      <c r="F4" s="113"/>
      <c r="G4" s="113"/>
      <c r="H4" s="113"/>
      <c r="I4" s="113"/>
      <c r="J4" s="113"/>
      <c r="K4" s="113"/>
      <c r="L4" s="113"/>
      <c r="M4" s="113"/>
      <c r="N4" s="113"/>
      <c r="O4" s="113"/>
      <c r="P4" s="113"/>
      <c r="Q4" s="113"/>
      <c r="R4" s="113"/>
      <c r="S4" s="113"/>
      <c r="T4" s="113"/>
      <c r="U4" s="113"/>
      <c r="V4" s="113"/>
    </row>
    <row r="5" customFormat="false" ht="12" hidden="false" customHeight="false" outlineLevel="0" collapsed="false">
      <c r="B5" s="12" t="s">
        <v>18</v>
      </c>
      <c r="C5" s="24" t="s">
        <v>50</v>
      </c>
      <c r="D5" s="27" t="s">
        <v>51</v>
      </c>
      <c r="E5" s="27" t="s">
        <v>52</v>
      </c>
      <c r="F5" s="27" t="s">
        <v>53</v>
      </c>
      <c r="G5" s="27" t="s">
        <v>54</v>
      </c>
      <c r="H5" s="27" t="s">
        <v>55</v>
      </c>
      <c r="I5" s="27" t="s">
        <v>56</v>
      </c>
      <c r="J5" s="27" t="s">
        <v>57</v>
      </c>
      <c r="K5" s="27" t="s">
        <v>58</v>
      </c>
      <c r="L5" s="27" t="s">
        <v>59</v>
      </c>
      <c r="M5" s="27" t="s">
        <v>60</v>
      </c>
      <c r="N5" s="27" t="s">
        <v>61</v>
      </c>
      <c r="O5" s="27" t="s">
        <v>62</v>
      </c>
      <c r="P5" s="27" t="s">
        <v>63</v>
      </c>
      <c r="Q5" s="27" t="s">
        <v>64</v>
      </c>
      <c r="R5" s="27" t="s">
        <v>65</v>
      </c>
      <c r="S5" s="27" t="s">
        <v>66</v>
      </c>
      <c r="T5" s="27" t="s">
        <v>67</v>
      </c>
      <c r="U5" s="28" t="s">
        <v>22</v>
      </c>
      <c r="V5" s="113"/>
    </row>
    <row r="6" customFormat="false" ht="12.75" hidden="false" customHeight="false" outlineLevel="0" collapsed="false">
      <c r="B6" s="117" t="s">
        <v>25</v>
      </c>
      <c r="C6" s="118" t="n">
        <f aca="false">C7+C30+C36+C42+C48+C50</f>
        <v>0</v>
      </c>
      <c r="D6" s="118" t="n">
        <f aca="false">D7+D30+D36+D42+D48+D50</f>
        <v>0</v>
      </c>
      <c r="E6" s="118" t="n">
        <f aca="false">E7+E30+E36+E42+E48+E50</f>
        <v>0</v>
      </c>
      <c r="F6" s="118" t="n">
        <f aca="false">F7+F30+F36+F42+F48+F50</f>
        <v>0</v>
      </c>
      <c r="G6" s="118" t="n">
        <f aca="false">G7+G30+G36+G42+G48+G50</f>
        <v>0</v>
      </c>
      <c r="H6" s="118" t="n">
        <f aca="false">H7+H30+H36+H42+H48+H50</f>
        <v>0</v>
      </c>
      <c r="I6" s="118" t="n">
        <f aca="false">I7+I30+I36+I42+I48+I50</f>
        <v>0</v>
      </c>
      <c r="J6" s="118" t="n">
        <f aca="false">J7+J30+J36+J42+J48+J50</f>
        <v>0</v>
      </c>
      <c r="K6" s="118" t="n">
        <f aca="false">K7+K30+K36+K42+K48+K50</f>
        <v>0</v>
      </c>
      <c r="L6" s="118" t="n">
        <f aca="false">L7+L30+L36+L42+L48+L50</f>
        <v>0</v>
      </c>
      <c r="M6" s="118" t="n">
        <f aca="false">M7+M30+M36+M42+M48+M50</f>
        <v>0</v>
      </c>
      <c r="N6" s="118" t="n">
        <f aca="false">N7+N30+N36+N42+N48+N50</f>
        <v>0</v>
      </c>
      <c r="O6" s="118" t="n">
        <f aca="false">O7+O30+O36+O42+O48+O50</f>
        <v>0</v>
      </c>
      <c r="P6" s="118" t="n">
        <f aca="false">P7+P30+P36+P42+P48+P50</f>
        <v>0</v>
      </c>
      <c r="Q6" s="118" t="n">
        <f aca="false">Q7+Q30+Q36+Q42+Q48+Q50</f>
        <v>0</v>
      </c>
      <c r="R6" s="118" t="n">
        <f aca="false">R7+R30+R36+R42+R48+R50</f>
        <v>0</v>
      </c>
      <c r="S6" s="118" t="n">
        <f aca="false">S7+S30+S36+S42+S48+S50</f>
        <v>0</v>
      </c>
      <c r="T6" s="118" t="n">
        <f aca="false">T7+T30+T36+T42+T48+T50</f>
        <v>0</v>
      </c>
      <c r="U6" s="118" t="n">
        <f aca="false">SUM(C6:T6)</f>
        <v>0</v>
      </c>
      <c r="V6" s="119" t="str">
        <f aca="false">IF(U6='1-Impresa_2'!H12,"OK","CHECK")</f>
        <v>OK</v>
      </c>
    </row>
    <row r="7" customFormat="false" ht="12" hidden="false" customHeight="false" outlineLevel="0" collapsed="false">
      <c r="B7" s="80" t="str">
        <f aca="false">'1-Impresa_2'!B13</f>
        <v>Spese per il personale</v>
      </c>
      <c r="C7" s="38" t="n">
        <f aca="false">C8+C19</f>
        <v>0</v>
      </c>
      <c r="D7" s="38" t="n">
        <f aca="false">D8+D19</f>
        <v>0</v>
      </c>
      <c r="E7" s="38" t="n">
        <f aca="false">E8+E19</f>
        <v>0</v>
      </c>
      <c r="F7" s="38" t="n">
        <f aca="false">F8+F19</f>
        <v>0</v>
      </c>
      <c r="G7" s="38" t="n">
        <f aca="false">G8+G19</f>
        <v>0</v>
      </c>
      <c r="H7" s="38" t="n">
        <f aca="false">H8+H19</f>
        <v>0</v>
      </c>
      <c r="I7" s="38" t="n">
        <f aca="false">I8+I19</f>
        <v>0</v>
      </c>
      <c r="J7" s="38" t="n">
        <f aca="false">J8+J19</f>
        <v>0</v>
      </c>
      <c r="K7" s="38" t="n">
        <f aca="false">K8+K19</f>
        <v>0</v>
      </c>
      <c r="L7" s="38" t="n">
        <f aca="false">L8+L19</f>
        <v>0</v>
      </c>
      <c r="M7" s="38" t="n">
        <f aca="false">M8+M19</f>
        <v>0</v>
      </c>
      <c r="N7" s="38" t="n">
        <f aca="false">N8+N19</f>
        <v>0</v>
      </c>
      <c r="O7" s="38" t="n">
        <f aca="false">O8+O19</f>
        <v>0</v>
      </c>
      <c r="P7" s="38" t="n">
        <f aca="false">P8+P19</f>
        <v>0</v>
      </c>
      <c r="Q7" s="38" t="n">
        <f aca="false">Q8+Q19</f>
        <v>0</v>
      </c>
      <c r="R7" s="38" t="n">
        <f aca="false">R8+R19</f>
        <v>0</v>
      </c>
      <c r="S7" s="38" t="n">
        <f aca="false">S8+S19</f>
        <v>0</v>
      </c>
      <c r="T7" s="38" t="n">
        <f aca="false">T8+T19</f>
        <v>0</v>
      </c>
      <c r="U7" s="38" t="n">
        <f aca="false">SUM(C7:T7)</f>
        <v>0</v>
      </c>
      <c r="V7" s="119" t="str">
        <f aca="false">IF(U7='1-Impresa_2'!H13,"OK","CHECK")</f>
        <v>OK</v>
      </c>
    </row>
    <row r="8" customFormat="false" ht="33.75" hidden="false" customHeight="false" outlineLevel="0" collapsed="false">
      <c r="B8" s="82" t="str">
        <f aca="false">'1-Impresa_2'!B14</f>
        <v>i. Personale dipendente o non dipendente addetto al coordinamento e gestione amministrativa del progetto (project management)</v>
      </c>
      <c r="C8" s="47" t="n">
        <f aca="false">SUM(C9:C18)</f>
        <v>0</v>
      </c>
      <c r="D8" s="47" t="n">
        <f aca="false">SUM(D9:D18)</f>
        <v>0</v>
      </c>
      <c r="E8" s="47" t="n">
        <f aca="false">SUM(E9:E18)</f>
        <v>0</v>
      </c>
      <c r="F8" s="47" t="n">
        <f aca="false">SUM(F9:F18)</f>
        <v>0</v>
      </c>
      <c r="G8" s="47" t="n">
        <f aca="false">SUM(G9:G18)</f>
        <v>0</v>
      </c>
      <c r="H8" s="47" t="n">
        <f aca="false">SUM(H9:H18)</f>
        <v>0</v>
      </c>
      <c r="I8" s="47" t="n">
        <f aca="false">SUM(I9:I18)</f>
        <v>0</v>
      </c>
      <c r="J8" s="47" t="n">
        <f aca="false">SUM(J9:J18)</f>
        <v>0</v>
      </c>
      <c r="K8" s="47" t="n">
        <f aca="false">SUM(K9:K18)</f>
        <v>0</v>
      </c>
      <c r="L8" s="47" t="n">
        <f aca="false">SUM(L9:L18)</f>
        <v>0</v>
      </c>
      <c r="M8" s="47" t="n">
        <f aca="false">SUM(M9:M18)</f>
        <v>0</v>
      </c>
      <c r="N8" s="47" t="n">
        <f aca="false">SUM(N9:N18)</f>
        <v>0</v>
      </c>
      <c r="O8" s="47" t="n">
        <f aca="false">SUM(O9:O18)</f>
        <v>0</v>
      </c>
      <c r="P8" s="47" t="n">
        <f aca="false">SUM(P9:P18)</f>
        <v>0</v>
      </c>
      <c r="Q8" s="47" t="n">
        <f aca="false">SUM(Q9:Q18)</f>
        <v>0</v>
      </c>
      <c r="R8" s="47" t="n">
        <f aca="false">SUM(R9:R18)</f>
        <v>0</v>
      </c>
      <c r="S8" s="47" t="n">
        <f aca="false">SUM(S9:S18)</f>
        <v>0</v>
      </c>
      <c r="T8" s="47" t="n">
        <f aca="false">SUM(T9:T18)</f>
        <v>0</v>
      </c>
      <c r="U8" s="47" t="n">
        <f aca="false">SUM(C8:T8)</f>
        <v>0</v>
      </c>
      <c r="V8" s="119" t="str">
        <f aca="false">IF(U8='1-Impresa_2'!H14,"OK","CHECK")</f>
        <v>OK</v>
      </c>
    </row>
    <row r="9" customFormat="false" ht="11.25" hidden="false" customHeight="false" outlineLevel="0" collapsed="false">
      <c r="B9" s="120" t="n">
        <f aca="false">'1-Impresa_2'!B15</f>
        <v>0</v>
      </c>
      <c r="C9" s="72"/>
      <c r="D9" s="72"/>
      <c r="E9" s="72"/>
      <c r="F9" s="72"/>
      <c r="G9" s="72"/>
      <c r="H9" s="72"/>
      <c r="I9" s="72"/>
      <c r="J9" s="72"/>
      <c r="K9" s="72"/>
      <c r="L9" s="72"/>
      <c r="M9" s="72"/>
      <c r="N9" s="72"/>
      <c r="O9" s="72"/>
      <c r="P9" s="72"/>
      <c r="Q9" s="72"/>
      <c r="R9" s="72"/>
      <c r="S9" s="72"/>
      <c r="T9" s="72"/>
      <c r="U9" s="55" t="n">
        <f aca="false">SUM(C9:T9)</f>
        <v>0</v>
      </c>
      <c r="V9" s="119" t="str">
        <f aca="false">IF(U9='1-Impresa_2'!H15,"OK","CHECK")</f>
        <v>OK</v>
      </c>
    </row>
    <row r="10" customFormat="false" ht="11.25" hidden="false" customHeight="false" outlineLevel="0" collapsed="false">
      <c r="B10" s="120" t="n">
        <f aca="false">'1-Impresa_2'!B16</f>
        <v>0</v>
      </c>
      <c r="C10" s="72"/>
      <c r="D10" s="72"/>
      <c r="E10" s="72"/>
      <c r="F10" s="72"/>
      <c r="G10" s="72"/>
      <c r="H10" s="72"/>
      <c r="I10" s="72"/>
      <c r="J10" s="72"/>
      <c r="K10" s="72"/>
      <c r="L10" s="72"/>
      <c r="M10" s="72"/>
      <c r="N10" s="72"/>
      <c r="O10" s="72"/>
      <c r="P10" s="72"/>
      <c r="Q10" s="72"/>
      <c r="R10" s="72"/>
      <c r="S10" s="72"/>
      <c r="T10" s="72"/>
      <c r="U10" s="55" t="n">
        <f aca="false">SUM(C10:T10)</f>
        <v>0</v>
      </c>
      <c r="V10" s="119" t="str">
        <f aca="false">IF(U10='1-Impresa_2'!H16,"OK","CHECK")</f>
        <v>OK</v>
      </c>
    </row>
    <row r="11" customFormat="false" ht="11.25" hidden="false" customHeight="false" outlineLevel="0" collapsed="false">
      <c r="B11" s="120" t="n">
        <f aca="false">'1-Impresa_2'!B17</f>
        <v>0</v>
      </c>
      <c r="C11" s="72"/>
      <c r="D11" s="72"/>
      <c r="E11" s="72"/>
      <c r="F11" s="72"/>
      <c r="G11" s="72"/>
      <c r="H11" s="72"/>
      <c r="I11" s="72"/>
      <c r="J11" s="72"/>
      <c r="K11" s="72"/>
      <c r="L11" s="72"/>
      <c r="M11" s="72"/>
      <c r="N11" s="72"/>
      <c r="O11" s="72"/>
      <c r="P11" s="72"/>
      <c r="Q11" s="72"/>
      <c r="R11" s="72"/>
      <c r="S11" s="72"/>
      <c r="T11" s="72"/>
      <c r="U11" s="55" t="n">
        <f aca="false">SUM(C11:T11)</f>
        <v>0</v>
      </c>
      <c r="V11" s="119" t="str">
        <f aca="false">IF(U11='1-Impresa_2'!H17,"OK","CHECK")</f>
        <v>OK</v>
      </c>
    </row>
    <row r="12" customFormat="false" ht="11.25" hidden="false" customHeight="false" outlineLevel="0" collapsed="false">
      <c r="B12" s="120" t="n">
        <f aca="false">'1-Impresa_2'!B18</f>
        <v>0</v>
      </c>
      <c r="C12" s="72"/>
      <c r="D12" s="72"/>
      <c r="E12" s="72"/>
      <c r="F12" s="72"/>
      <c r="G12" s="72"/>
      <c r="H12" s="72"/>
      <c r="I12" s="72"/>
      <c r="J12" s="72"/>
      <c r="K12" s="72"/>
      <c r="L12" s="72"/>
      <c r="M12" s="72"/>
      <c r="N12" s="72"/>
      <c r="O12" s="72"/>
      <c r="P12" s="72"/>
      <c r="Q12" s="72"/>
      <c r="R12" s="72"/>
      <c r="S12" s="72"/>
      <c r="T12" s="72"/>
      <c r="U12" s="55" t="n">
        <f aca="false">SUM(C12:T12)</f>
        <v>0</v>
      </c>
      <c r="V12" s="119" t="str">
        <f aca="false">IF(U12='1-Impresa_2'!H18,"OK","CHECK")</f>
        <v>OK</v>
      </c>
    </row>
    <row r="13" customFormat="false" ht="11.25" hidden="false" customHeight="false" outlineLevel="0" collapsed="false">
      <c r="B13" s="120" t="n">
        <f aca="false">'1-Impresa_2'!B19</f>
        <v>0</v>
      </c>
      <c r="C13" s="72"/>
      <c r="D13" s="72"/>
      <c r="E13" s="72"/>
      <c r="F13" s="72"/>
      <c r="G13" s="72"/>
      <c r="H13" s="72"/>
      <c r="I13" s="72"/>
      <c r="J13" s="72"/>
      <c r="K13" s="72"/>
      <c r="L13" s="72"/>
      <c r="M13" s="72"/>
      <c r="N13" s="72"/>
      <c r="O13" s="72"/>
      <c r="P13" s="72"/>
      <c r="Q13" s="72"/>
      <c r="R13" s="72"/>
      <c r="S13" s="72"/>
      <c r="T13" s="72"/>
      <c r="U13" s="55" t="n">
        <f aca="false">SUM(C13:T13)</f>
        <v>0</v>
      </c>
      <c r="V13" s="119" t="str">
        <f aca="false">IF(U13='1-Impresa_2'!H19,"OK","CHECK")</f>
        <v>OK</v>
      </c>
    </row>
    <row r="14" customFormat="false" ht="11.25" hidden="false" customHeight="false" outlineLevel="0" collapsed="false">
      <c r="B14" s="120" t="n">
        <f aca="false">'1-Impresa_2'!B20</f>
        <v>0</v>
      </c>
      <c r="C14" s="72"/>
      <c r="D14" s="72"/>
      <c r="E14" s="72"/>
      <c r="F14" s="72"/>
      <c r="G14" s="72"/>
      <c r="H14" s="72"/>
      <c r="I14" s="72"/>
      <c r="J14" s="72"/>
      <c r="K14" s="72"/>
      <c r="L14" s="72"/>
      <c r="M14" s="72"/>
      <c r="N14" s="72"/>
      <c r="O14" s="72"/>
      <c r="P14" s="72"/>
      <c r="Q14" s="72"/>
      <c r="R14" s="72"/>
      <c r="S14" s="72"/>
      <c r="T14" s="72"/>
      <c r="U14" s="55" t="n">
        <f aca="false">SUM(C14:T14)</f>
        <v>0</v>
      </c>
      <c r="V14" s="119" t="str">
        <f aca="false">IF(U14='1-Impresa_2'!H20,"OK","CHECK")</f>
        <v>OK</v>
      </c>
    </row>
    <row r="15" customFormat="false" ht="11.25" hidden="false" customHeight="false" outlineLevel="0" collapsed="false">
      <c r="B15" s="120" t="n">
        <f aca="false">'1-Impresa_2'!B21</f>
        <v>0</v>
      </c>
      <c r="C15" s="72"/>
      <c r="D15" s="72"/>
      <c r="E15" s="72"/>
      <c r="F15" s="72"/>
      <c r="G15" s="72"/>
      <c r="H15" s="72"/>
      <c r="I15" s="72"/>
      <c r="J15" s="72"/>
      <c r="K15" s="72"/>
      <c r="L15" s="72"/>
      <c r="M15" s="72"/>
      <c r="N15" s="72"/>
      <c r="O15" s="72"/>
      <c r="P15" s="72"/>
      <c r="Q15" s="72"/>
      <c r="R15" s="72"/>
      <c r="S15" s="72"/>
      <c r="T15" s="72"/>
      <c r="U15" s="55" t="n">
        <f aca="false">SUM(C15:T15)</f>
        <v>0</v>
      </c>
      <c r="V15" s="119" t="str">
        <f aca="false">IF(U15='1-Impresa_2'!H21,"OK","CHECK")</f>
        <v>OK</v>
      </c>
    </row>
    <row r="16" customFormat="false" ht="11.25" hidden="false" customHeight="false" outlineLevel="0" collapsed="false">
      <c r="B16" s="120" t="n">
        <f aca="false">'1-Impresa_2'!B22</f>
        <v>0</v>
      </c>
      <c r="C16" s="72"/>
      <c r="D16" s="72"/>
      <c r="E16" s="72"/>
      <c r="F16" s="72"/>
      <c r="G16" s="72"/>
      <c r="H16" s="72"/>
      <c r="I16" s="72"/>
      <c r="J16" s="72"/>
      <c r="K16" s="72"/>
      <c r="L16" s="72"/>
      <c r="M16" s="72"/>
      <c r="N16" s="72"/>
      <c r="O16" s="72"/>
      <c r="P16" s="72"/>
      <c r="Q16" s="72"/>
      <c r="R16" s="72"/>
      <c r="S16" s="72"/>
      <c r="T16" s="72"/>
      <c r="U16" s="55" t="n">
        <f aca="false">SUM(C16:T16)</f>
        <v>0</v>
      </c>
      <c r="V16" s="119" t="str">
        <f aca="false">IF(U16='1-Impresa_2'!H22,"OK","CHECK")</f>
        <v>OK</v>
      </c>
    </row>
    <row r="17" customFormat="false" ht="11.25" hidden="false" customHeight="false" outlineLevel="0" collapsed="false">
      <c r="B17" s="120" t="n">
        <f aca="false">'1-Impresa_2'!B23</f>
        <v>0</v>
      </c>
      <c r="C17" s="72"/>
      <c r="D17" s="72"/>
      <c r="E17" s="72"/>
      <c r="F17" s="72"/>
      <c r="G17" s="72"/>
      <c r="H17" s="72"/>
      <c r="I17" s="72"/>
      <c r="J17" s="72"/>
      <c r="K17" s="72"/>
      <c r="L17" s="72"/>
      <c r="M17" s="72"/>
      <c r="N17" s="72"/>
      <c r="O17" s="72"/>
      <c r="P17" s="72"/>
      <c r="Q17" s="72"/>
      <c r="R17" s="72"/>
      <c r="S17" s="72"/>
      <c r="T17" s="72"/>
      <c r="U17" s="55" t="n">
        <f aca="false">SUM(C17:T17)</f>
        <v>0</v>
      </c>
      <c r="V17" s="119" t="str">
        <f aca="false">IF(U17='1-Impresa_2'!H23,"OK","CHECK")</f>
        <v>OK</v>
      </c>
    </row>
    <row r="18" customFormat="false" ht="12" hidden="false" customHeight="false" outlineLevel="0" collapsed="false">
      <c r="B18" s="121" t="n">
        <f aca="false">'1-Impresa_2'!B24</f>
        <v>0</v>
      </c>
      <c r="C18" s="74"/>
      <c r="D18" s="74"/>
      <c r="E18" s="74"/>
      <c r="F18" s="74"/>
      <c r="G18" s="74"/>
      <c r="H18" s="74"/>
      <c r="I18" s="74"/>
      <c r="J18" s="74"/>
      <c r="K18" s="74"/>
      <c r="L18" s="74"/>
      <c r="M18" s="74"/>
      <c r="N18" s="74"/>
      <c r="O18" s="74"/>
      <c r="P18" s="74"/>
      <c r="Q18" s="74"/>
      <c r="R18" s="74"/>
      <c r="S18" s="74"/>
      <c r="T18" s="74"/>
      <c r="U18" s="63" t="n">
        <f aca="false">SUM(C18:T18)</f>
        <v>0</v>
      </c>
      <c r="V18" s="119" t="str">
        <f aca="false">IF(U18='1-Impresa_2'!H24,"OK","CHECK")</f>
        <v>OK</v>
      </c>
    </row>
    <row r="19" customFormat="false" ht="33.75" hidden="false" customHeight="false" outlineLevel="0" collapsed="false">
      <c r="B19" s="122" t="str">
        <f aca="false">'1-Impresa_2'!B25</f>
        <v>ii. Personale dipendente o non dipendente con profilo tecnico (ricercatori, tecnici e altro personale ausiliario nella misura in cui sono impiegati nel progetto)</v>
      </c>
      <c r="C19" s="47" t="n">
        <f aca="false">SUM(C20:C29)</f>
        <v>0</v>
      </c>
      <c r="D19" s="47" t="n">
        <f aca="false">SUM(D20:D29)</f>
        <v>0</v>
      </c>
      <c r="E19" s="47" t="n">
        <f aca="false">SUM(E20:E29)</f>
        <v>0</v>
      </c>
      <c r="F19" s="47" t="n">
        <f aca="false">SUM(F20:F29)</f>
        <v>0</v>
      </c>
      <c r="G19" s="47" t="n">
        <f aca="false">SUM(G20:G29)</f>
        <v>0</v>
      </c>
      <c r="H19" s="47" t="n">
        <f aca="false">SUM(H20:H29)</f>
        <v>0</v>
      </c>
      <c r="I19" s="47" t="n">
        <f aca="false">SUM(I20:I29)</f>
        <v>0</v>
      </c>
      <c r="J19" s="47" t="n">
        <f aca="false">SUM(J20:J29)</f>
        <v>0</v>
      </c>
      <c r="K19" s="47" t="n">
        <f aca="false">SUM(K20:K29)</f>
        <v>0</v>
      </c>
      <c r="L19" s="47" t="n">
        <f aca="false">SUM(L20:L29)</f>
        <v>0</v>
      </c>
      <c r="M19" s="47" t="n">
        <f aca="false">SUM(M20:M29)</f>
        <v>0</v>
      </c>
      <c r="N19" s="47" t="n">
        <f aca="false">SUM(N20:N29)</f>
        <v>0</v>
      </c>
      <c r="O19" s="47" t="n">
        <f aca="false">SUM(O20:O29)</f>
        <v>0</v>
      </c>
      <c r="P19" s="47" t="n">
        <f aca="false">SUM(P20:P29)</f>
        <v>0</v>
      </c>
      <c r="Q19" s="47" t="n">
        <f aca="false">SUM(Q20:Q29)</f>
        <v>0</v>
      </c>
      <c r="R19" s="47" t="n">
        <f aca="false">SUM(R20:R29)</f>
        <v>0</v>
      </c>
      <c r="S19" s="47" t="n">
        <f aca="false">SUM(S20:S29)</f>
        <v>0</v>
      </c>
      <c r="T19" s="47" t="n">
        <f aca="false">SUM(T20:T29)</f>
        <v>0</v>
      </c>
      <c r="U19" s="47" t="n">
        <f aca="false">SUM(C19:T19)</f>
        <v>0</v>
      </c>
      <c r="V19" s="119" t="str">
        <f aca="false">IF(U19='1-Impresa_2'!H25,"OK","CHECK")</f>
        <v>OK</v>
      </c>
    </row>
    <row r="20" customFormat="false" ht="11.25" hidden="false" customHeight="false" outlineLevel="0" collapsed="false">
      <c r="B20" s="120" t="n">
        <f aca="false">'1-Impresa_2'!B26</f>
        <v>0</v>
      </c>
      <c r="C20" s="72"/>
      <c r="D20" s="72"/>
      <c r="E20" s="72"/>
      <c r="F20" s="72"/>
      <c r="G20" s="72"/>
      <c r="H20" s="72"/>
      <c r="I20" s="72"/>
      <c r="J20" s="72"/>
      <c r="K20" s="72"/>
      <c r="L20" s="72"/>
      <c r="M20" s="72"/>
      <c r="N20" s="72"/>
      <c r="O20" s="72"/>
      <c r="P20" s="72"/>
      <c r="Q20" s="72"/>
      <c r="R20" s="72"/>
      <c r="S20" s="72"/>
      <c r="T20" s="72"/>
      <c r="U20" s="55" t="n">
        <f aca="false">SUM(C20:T20)</f>
        <v>0</v>
      </c>
      <c r="V20" s="119" t="str">
        <f aca="false">IF(U20='1-Impresa_2'!H26,"OK","CHECK")</f>
        <v>OK</v>
      </c>
    </row>
    <row r="21" customFormat="false" ht="11.25" hidden="false" customHeight="false" outlineLevel="0" collapsed="false">
      <c r="B21" s="120" t="n">
        <f aca="false">'1-Impresa_2'!B27</f>
        <v>0</v>
      </c>
      <c r="C21" s="72"/>
      <c r="D21" s="72"/>
      <c r="E21" s="72"/>
      <c r="F21" s="72"/>
      <c r="G21" s="72"/>
      <c r="H21" s="72"/>
      <c r="I21" s="72"/>
      <c r="J21" s="72"/>
      <c r="K21" s="72"/>
      <c r="L21" s="72"/>
      <c r="M21" s="72"/>
      <c r="N21" s="72"/>
      <c r="O21" s="72"/>
      <c r="P21" s="72"/>
      <c r="Q21" s="72"/>
      <c r="R21" s="72"/>
      <c r="S21" s="72"/>
      <c r="T21" s="72"/>
      <c r="U21" s="55" t="n">
        <f aca="false">SUM(C21:T21)</f>
        <v>0</v>
      </c>
      <c r="V21" s="119" t="str">
        <f aca="false">IF(U21='1-Impresa_2'!H27,"OK","CHECK")</f>
        <v>OK</v>
      </c>
    </row>
    <row r="22" customFormat="false" ht="11.25" hidden="false" customHeight="false" outlineLevel="0" collapsed="false">
      <c r="B22" s="120" t="n">
        <f aca="false">'1-Impresa_2'!B28</f>
        <v>0</v>
      </c>
      <c r="C22" s="72"/>
      <c r="D22" s="72"/>
      <c r="E22" s="72"/>
      <c r="F22" s="72"/>
      <c r="G22" s="72"/>
      <c r="H22" s="72"/>
      <c r="I22" s="72"/>
      <c r="J22" s="72"/>
      <c r="K22" s="72"/>
      <c r="L22" s="72"/>
      <c r="M22" s="72"/>
      <c r="N22" s="72"/>
      <c r="O22" s="72"/>
      <c r="P22" s="72"/>
      <c r="Q22" s="72"/>
      <c r="R22" s="72"/>
      <c r="S22" s="72"/>
      <c r="T22" s="72"/>
      <c r="U22" s="55" t="n">
        <f aca="false">SUM(C22:T22)</f>
        <v>0</v>
      </c>
      <c r="V22" s="119" t="str">
        <f aca="false">IF(U22='1-Impresa_2'!H28,"OK","CHECK")</f>
        <v>OK</v>
      </c>
    </row>
    <row r="23" customFormat="false" ht="11.25" hidden="false" customHeight="false" outlineLevel="0" collapsed="false">
      <c r="B23" s="120" t="n">
        <f aca="false">'1-Impresa_2'!B29</f>
        <v>0</v>
      </c>
      <c r="C23" s="72"/>
      <c r="D23" s="72"/>
      <c r="E23" s="72"/>
      <c r="F23" s="72"/>
      <c r="G23" s="72"/>
      <c r="H23" s="72"/>
      <c r="I23" s="72"/>
      <c r="J23" s="72"/>
      <c r="K23" s="72"/>
      <c r="L23" s="72"/>
      <c r="M23" s="72"/>
      <c r="N23" s="72"/>
      <c r="O23" s="72"/>
      <c r="P23" s="72"/>
      <c r="Q23" s="72"/>
      <c r="R23" s="72"/>
      <c r="S23" s="72"/>
      <c r="T23" s="72"/>
      <c r="U23" s="55" t="n">
        <f aca="false">SUM(C23:T23)</f>
        <v>0</v>
      </c>
      <c r="V23" s="119" t="str">
        <f aca="false">IF(U23='1-Impresa_2'!H29,"OK","CHECK")</f>
        <v>OK</v>
      </c>
    </row>
    <row r="24" customFormat="false" ht="11.25" hidden="false" customHeight="false" outlineLevel="0" collapsed="false">
      <c r="B24" s="120" t="n">
        <f aca="false">'1-Impresa_2'!B30</f>
        <v>0</v>
      </c>
      <c r="C24" s="72"/>
      <c r="D24" s="72"/>
      <c r="E24" s="72"/>
      <c r="F24" s="72"/>
      <c r="G24" s="72"/>
      <c r="H24" s="72"/>
      <c r="I24" s="72"/>
      <c r="J24" s="72"/>
      <c r="K24" s="72"/>
      <c r="L24" s="72"/>
      <c r="M24" s="72"/>
      <c r="N24" s="72"/>
      <c r="O24" s="72"/>
      <c r="P24" s="72"/>
      <c r="Q24" s="72"/>
      <c r="R24" s="72"/>
      <c r="S24" s="72"/>
      <c r="T24" s="72"/>
      <c r="U24" s="55" t="n">
        <f aca="false">SUM(C24:T24)</f>
        <v>0</v>
      </c>
      <c r="V24" s="119" t="str">
        <f aca="false">IF(U24='1-Impresa_2'!H30,"OK","CHECK")</f>
        <v>OK</v>
      </c>
    </row>
    <row r="25" customFormat="false" ht="11.25" hidden="false" customHeight="false" outlineLevel="0" collapsed="false">
      <c r="B25" s="120" t="n">
        <f aca="false">'1-Impresa_2'!B31</f>
        <v>0</v>
      </c>
      <c r="C25" s="72"/>
      <c r="D25" s="72"/>
      <c r="E25" s="72"/>
      <c r="F25" s="72"/>
      <c r="G25" s="72"/>
      <c r="H25" s="72"/>
      <c r="I25" s="72"/>
      <c r="J25" s="72"/>
      <c r="K25" s="72"/>
      <c r="L25" s="72"/>
      <c r="M25" s="72"/>
      <c r="N25" s="72"/>
      <c r="O25" s="72"/>
      <c r="P25" s="72"/>
      <c r="Q25" s="72"/>
      <c r="R25" s="72"/>
      <c r="S25" s="72"/>
      <c r="T25" s="72"/>
      <c r="U25" s="55" t="n">
        <f aca="false">SUM(C25:T25)</f>
        <v>0</v>
      </c>
      <c r="V25" s="119" t="str">
        <f aca="false">IF(U25='1-Impresa_2'!H31,"OK","CHECK")</f>
        <v>OK</v>
      </c>
    </row>
    <row r="26" customFormat="false" ht="11.25" hidden="false" customHeight="false" outlineLevel="0" collapsed="false">
      <c r="B26" s="120" t="n">
        <f aca="false">'1-Impresa_2'!B32</f>
        <v>0</v>
      </c>
      <c r="C26" s="72"/>
      <c r="D26" s="72"/>
      <c r="E26" s="72"/>
      <c r="F26" s="72"/>
      <c r="G26" s="72"/>
      <c r="H26" s="72"/>
      <c r="I26" s="72"/>
      <c r="J26" s="72"/>
      <c r="K26" s="72"/>
      <c r="L26" s="72"/>
      <c r="M26" s="72"/>
      <c r="N26" s="72"/>
      <c r="O26" s="72"/>
      <c r="P26" s="72"/>
      <c r="Q26" s="72"/>
      <c r="R26" s="72"/>
      <c r="S26" s="72"/>
      <c r="T26" s="72"/>
      <c r="U26" s="55" t="n">
        <f aca="false">SUM(C26:T26)</f>
        <v>0</v>
      </c>
      <c r="V26" s="119" t="str">
        <f aca="false">IF(U26='1-Impresa_2'!H32,"OK","CHECK")</f>
        <v>OK</v>
      </c>
    </row>
    <row r="27" customFormat="false" ht="11.25" hidden="false" customHeight="false" outlineLevel="0" collapsed="false">
      <c r="B27" s="120" t="n">
        <f aca="false">'1-Impresa_2'!B33</f>
        <v>0</v>
      </c>
      <c r="C27" s="72"/>
      <c r="D27" s="72"/>
      <c r="E27" s="72"/>
      <c r="F27" s="72"/>
      <c r="G27" s="72"/>
      <c r="H27" s="72"/>
      <c r="I27" s="72"/>
      <c r="J27" s="72"/>
      <c r="K27" s="72"/>
      <c r="L27" s="72"/>
      <c r="M27" s="72"/>
      <c r="N27" s="72"/>
      <c r="O27" s="72"/>
      <c r="P27" s="72"/>
      <c r="Q27" s="72"/>
      <c r="R27" s="72"/>
      <c r="S27" s="72"/>
      <c r="T27" s="72"/>
      <c r="U27" s="55" t="n">
        <f aca="false">SUM(C27:T27)</f>
        <v>0</v>
      </c>
      <c r="V27" s="119" t="str">
        <f aca="false">IF(U27='1-Impresa_2'!H33,"OK","CHECK")</f>
        <v>OK</v>
      </c>
    </row>
    <row r="28" customFormat="false" ht="11.25" hidden="false" customHeight="false" outlineLevel="0" collapsed="false">
      <c r="B28" s="120" t="n">
        <f aca="false">'1-Impresa_2'!B34</f>
        <v>0</v>
      </c>
      <c r="C28" s="72"/>
      <c r="D28" s="72"/>
      <c r="E28" s="72"/>
      <c r="F28" s="72"/>
      <c r="G28" s="72"/>
      <c r="H28" s="72"/>
      <c r="I28" s="72"/>
      <c r="J28" s="72"/>
      <c r="K28" s="72"/>
      <c r="L28" s="72"/>
      <c r="M28" s="72"/>
      <c r="N28" s="72"/>
      <c r="O28" s="72"/>
      <c r="P28" s="72"/>
      <c r="Q28" s="72"/>
      <c r="R28" s="72"/>
      <c r="S28" s="72"/>
      <c r="T28" s="72"/>
      <c r="U28" s="55" t="n">
        <f aca="false">SUM(C28:T28)</f>
        <v>0</v>
      </c>
      <c r="V28" s="119" t="str">
        <f aca="false">IF(U28='1-Impresa_2'!H34,"OK","CHECK")</f>
        <v>OK</v>
      </c>
    </row>
    <row r="29" customFormat="false" ht="12" hidden="false" customHeight="false" outlineLevel="0" collapsed="false">
      <c r="B29" s="121" t="n">
        <f aca="false">'1-Impresa_2'!B35</f>
        <v>0</v>
      </c>
      <c r="C29" s="74"/>
      <c r="D29" s="74"/>
      <c r="E29" s="74"/>
      <c r="F29" s="74"/>
      <c r="G29" s="74"/>
      <c r="H29" s="74"/>
      <c r="I29" s="74"/>
      <c r="J29" s="74"/>
      <c r="K29" s="74"/>
      <c r="L29" s="74"/>
      <c r="M29" s="74"/>
      <c r="N29" s="74"/>
      <c r="O29" s="74"/>
      <c r="P29" s="74"/>
      <c r="Q29" s="74"/>
      <c r="R29" s="74"/>
      <c r="S29" s="74"/>
      <c r="T29" s="74"/>
      <c r="U29" s="63" t="n">
        <f aca="false">SUM(C29:T29)</f>
        <v>0</v>
      </c>
      <c r="V29" s="119" t="str">
        <f aca="false">IF(U29='1-Impresa_2'!H35,"OK","CHECK")</f>
        <v>OK</v>
      </c>
    </row>
    <row r="30" customFormat="false" ht="12" hidden="false" customHeight="false" outlineLevel="0" collapsed="false">
      <c r="B30" s="123" t="str">
        <f aca="false">'1-Impresa_2'!B36</f>
        <v>Strumenti ed Attrezzature</v>
      </c>
      <c r="C30" s="38" t="n">
        <f aca="false">SUM(C31:C35)</f>
        <v>0</v>
      </c>
      <c r="D30" s="38" t="n">
        <f aca="false">SUM(D31:D35)</f>
        <v>0</v>
      </c>
      <c r="E30" s="38" t="n">
        <f aca="false">SUM(E31:E35)</f>
        <v>0</v>
      </c>
      <c r="F30" s="38" t="n">
        <f aca="false">SUM(F31:F35)</f>
        <v>0</v>
      </c>
      <c r="G30" s="38" t="n">
        <f aca="false">SUM(G31:G35)</f>
        <v>0</v>
      </c>
      <c r="H30" s="38" t="n">
        <f aca="false">SUM(H31:H35)</f>
        <v>0</v>
      </c>
      <c r="I30" s="38" t="n">
        <f aca="false">SUM(I31:I35)</f>
        <v>0</v>
      </c>
      <c r="J30" s="38" t="n">
        <f aca="false">SUM(J31:J35)</f>
        <v>0</v>
      </c>
      <c r="K30" s="38" t="n">
        <f aca="false">SUM(K31:K35)</f>
        <v>0</v>
      </c>
      <c r="L30" s="38" t="n">
        <f aca="false">SUM(L31:L35)</f>
        <v>0</v>
      </c>
      <c r="M30" s="38" t="n">
        <f aca="false">SUM(M31:M35)</f>
        <v>0</v>
      </c>
      <c r="N30" s="38" t="n">
        <f aca="false">SUM(N31:N35)</f>
        <v>0</v>
      </c>
      <c r="O30" s="38" t="n">
        <f aca="false">SUM(O31:O35)</f>
        <v>0</v>
      </c>
      <c r="P30" s="38" t="n">
        <f aca="false">SUM(P31:P35)</f>
        <v>0</v>
      </c>
      <c r="Q30" s="38" t="n">
        <f aca="false">SUM(Q31:Q35)</f>
        <v>0</v>
      </c>
      <c r="R30" s="38" t="n">
        <f aca="false">SUM(R31:R35)</f>
        <v>0</v>
      </c>
      <c r="S30" s="38" t="n">
        <f aca="false">SUM(S31:S35)</f>
        <v>0</v>
      </c>
      <c r="T30" s="38" t="n">
        <f aca="false">SUM(T31:T35)</f>
        <v>0</v>
      </c>
      <c r="U30" s="38" t="n">
        <f aca="false">SUM(C30:T30)</f>
        <v>0</v>
      </c>
      <c r="V30" s="119" t="str">
        <f aca="false">IF(U30='1-Impresa_2'!H36,"OK","CHECK")</f>
        <v>OK</v>
      </c>
    </row>
    <row r="31" customFormat="false" ht="11.25" hidden="false" customHeight="false" outlineLevel="0" collapsed="false">
      <c r="B31" s="120" t="n">
        <f aca="false">'1-Impresa_2'!B37</f>
        <v>0</v>
      </c>
      <c r="C31" s="72"/>
      <c r="D31" s="72"/>
      <c r="E31" s="72"/>
      <c r="F31" s="72"/>
      <c r="G31" s="72"/>
      <c r="H31" s="72"/>
      <c r="I31" s="72"/>
      <c r="J31" s="72"/>
      <c r="K31" s="72"/>
      <c r="L31" s="72"/>
      <c r="M31" s="72"/>
      <c r="N31" s="72"/>
      <c r="O31" s="72"/>
      <c r="P31" s="72"/>
      <c r="Q31" s="72"/>
      <c r="R31" s="72"/>
      <c r="S31" s="72"/>
      <c r="T31" s="72"/>
      <c r="U31" s="55" t="n">
        <f aca="false">SUM(C31:T31)</f>
        <v>0</v>
      </c>
      <c r="V31" s="119" t="str">
        <f aca="false">IF(U31='1-Impresa_2'!H37,"OK","CHECK")</f>
        <v>OK</v>
      </c>
    </row>
    <row r="32" customFormat="false" ht="11.25" hidden="false" customHeight="false" outlineLevel="0" collapsed="false">
      <c r="B32" s="120" t="n">
        <f aca="false">'1-Impresa_2'!B38</f>
        <v>0</v>
      </c>
      <c r="C32" s="72"/>
      <c r="D32" s="72"/>
      <c r="E32" s="72"/>
      <c r="F32" s="72"/>
      <c r="G32" s="72"/>
      <c r="H32" s="72"/>
      <c r="I32" s="72"/>
      <c r="J32" s="72"/>
      <c r="K32" s="72"/>
      <c r="L32" s="72"/>
      <c r="M32" s="72"/>
      <c r="N32" s="72"/>
      <c r="O32" s="72"/>
      <c r="P32" s="72"/>
      <c r="Q32" s="72"/>
      <c r="R32" s="72"/>
      <c r="S32" s="72"/>
      <c r="T32" s="72"/>
      <c r="U32" s="55" t="n">
        <f aca="false">SUM(C32:T32)</f>
        <v>0</v>
      </c>
      <c r="V32" s="119" t="str">
        <f aca="false">IF(U32='1-Impresa_2'!H38,"OK","CHECK")</f>
        <v>OK</v>
      </c>
    </row>
    <row r="33" customFormat="false" ht="11.25" hidden="false" customHeight="false" outlineLevel="0" collapsed="false">
      <c r="B33" s="120" t="n">
        <f aca="false">'1-Impresa_2'!B39</f>
        <v>0</v>
      </c>
      <c r="C33" s="72"/>
      <c r="D33" s="72"/>
      <c r="E33" s="72"/>
      <c r="F33" s="72"/>
      <c r="G33" s="72"/>
      <c r="H33" s="72"/>
      <c r="I33" s="72"/>
      <c r="J33" s="72"/>
      <c r="K33" s="72"/>
      <c r="L33" s="72"/>
      <c r="M33" s="72"/>
      <c r="N33" s="72"/>
      <c r="O33" s="72"/>
      <c r="P33" s="72"/>
      <c r="Q33" s="72"/>
      <c r="R33" s="72"/>
      <c r="S33" s="72"/>
      <c r="T33" s="72"/>
      <c r="U33" s="55" t="n">
        <f aca="false">SUM(C33:T33)</f>
        <v>0</v>
      </c>
      <c r="V33" s="119" t="str">
        <f aca="false">IF(U33='1-Impresa_2'!H39,"OK","CHECK")</f>
        <v>OK</v>
      </c>
    </row>
    <row r="34" customFormat="false" ht="11.25" hidden="false" customHeight="false" outlineLevel="0" collapsed="false">
      <c r="B34" s="120" t="n">
        <f aca="false">'1-Impresa_2'!B40</f>
        <v>0</v>
      </c>
      <c r="C34" s="72"/>
      <c r="D34" s="72"/>
      <c r="E34" s="72"/>
      <c r="F34" s="72"/>
      <c r="G34" s="72"/>
      <c r="H34" s="72"/>
      <c r="I34" s="72"/>
      <c r="J34" s="72"/>
      <c r="K34" s="72"/>
      <c r="L34" s="72"/>
      <c r="M34" s="72"/>
      <c r="N34" s="72"/>
      <c r="O34" s="72"/>
      <c r="P34" s="72"/>
      <c r="Q34" s="72"/>
      <c r="R34" s="72"/>
      <c r="S34" s="72"/>
      <c r="T34" s="72"/>
      <c r="U34" s="55" t="n">
        <f aca="false">SUM(C34:T34)</f>
        <v>0</v>
      </c>
      <c r="V34" s="119" t="str">
        <f aca="false">IF(U34='1-Impresa_2'!H40,"OK","CHECK")</f>
        <v>OK</v>
      </c>
    </row>
    <row r="35" customFormat="false" ht="12" hidden="false" customHeight="false" outlineLevel="0" collapsed="false">
      <c r="B35" s="121" t="n">
        <f aca="false">'1-Impresa_2'!B41</f>
        <v>0</v>
      </c>
      <c r="C35" s="74"/>
      <c r="D35" s="74"/>
      <c r="E35" s="74"/>
      <c r="F35" s="74"/>
      <c r="G35" s="74"/>
      <c r="H35" s="74"/>
      <c r="I35" s="74"/>
      <c r="J35" s="74"/>
      <c r="K35" s="74"/>
      <c r="L35" s="74"/>
      <c r="M35" s="74"/>
      <c r="N35" s="74"/>
      <c r="O35" s="74"/>
      <c r="P35" s="74"/>
      <c r="Q35" s="74"/>
      <c r="R35" s="74"/>
      <c r="S35" s="74"/>
      <c r="T35" s="74"/>
      <c r="U35" s="63" t="n">
        <f aca="false">SUM(C35:T35)</f>
        <v>0</v>
      </c>
      <c r="V35" s="119" t="str">
        <f aca="false">IF(U35='1-Impresa_2'!H41,"OK","CHECK")</f>
        <v>OK</v>
      </c>
    </row>
    <row r="36" customFormat="false" ht="12" hidden="false" customHeight="false" outlineLevel="0" collapsed="false">
      <c r="B36" s="123" t="str">
        <f aca="false">'1-Impresa_2'!B42</f>
        <v>Ricerca Contrattuale</v>
      </c>
      <c r="C36" s="38" t="n">
        <f aca="false">SUM(C37:C41)</f>
        <v>0</v>
      </c>
      <c r="D36" s="38" t="n">
        <f aca="false">SUM(D37:D41)</f>
        <v>0</v>
      </c>
      <c r="E36" s="38" t="n">
        <f aca="false">SUM(E37:E41)</f>
        <v>0</v>
      </c>
      <c r="F36" s="38" t="n">
        <f aca="false">SUM(F37:F41)</f>
        <v>0</v>
      </c>
      <c r="G36" s="38" t="n">
        <f aca="false">SUM(G37:G41)</f>
        <v>0</v>
      </c>
      <c r="H36" s="38" t="n">
        <f aca="false">SUM(H37:H41)</f>
        <v>0</v>
      </c>
      <c r="I36" s="38" t="n">
        <f aca="false">SUM(I37:I41)</f>
        <v>0</v>
      </c>
      <c r="J36" s="38" t="n">
        <f aca="false">SUM(J37:J41)</f>
        <v>0</v>
      </c>
      <c r="K36" s="38" t="n">
        <f aca="false">SUM(K37:K41)</f>
        <v>0</v>
      </c>
      <c r="L36" s="38" t="n">
        <f aca="false">SUM(L37:L41)</f>
        <v>0</v>
      </c>
      <c r="M36" s="38" t="n">
        <f aca="false">SUM(M37:M41)</f>
        <v>0</v>
      </c>
      <c r="N36" s="38" t="n">
        <f aca="false">SUM(N37:N41)</f>
        <v>0</v>
      </c>
      <c r="O36" s="38" t="n">
        <f aca="false">SUM(O37:O41)</f>
        <v>0</v>
      </c>
      <c r="P36" s="38" t="n">
        <f aca="false">SUM(P37:P41)</f>
        <v>0</v>
      </c>
      <c r="Q36" s="38" t="n">
        <f aca="false">SUM(Q37:Q41)</f>
        <v>0</v>
      </c>
      <c r="R36" s="38" t="n">
        <f aca="false">SUM(R37:R41)</f>
        <v>0</v>
      </c>
      <c r="S36" s="38" t="n">
        <f aca="false">SUM(S37:S41)</f>
        <v>0</v>
      </c>
      <c r="T36" s="38" t="n">
        <f aca="false">SUM(T37:T41)</f>
        <v>0</v>
      </c>
      <c r="U36" s="38" t="n">
        <f aca="false">SUM(C36:T36)</f>
        <v>0</v>
      </c>
      <c r="V36" s="119" t="str">
        <f aca="false">IF(U36='1-Impresa_2'!H42,"OK","CHECK")</f>
        <v>OK</v>
      </c>
    </row>
    <row r="37" customFormat="false" ht="11.25" hidden="false" customHeight="false" outlineLevel="0" collapsed="false">
      <c r="B37" s="120" t="n">
        <f aca="false">'1-Impresa_2'!B43</f>
        <v>0</v>
      </c>
      <c r="C37" s="72"/>
      <c r="D37" s="72"/>
      <c r="E37" s="72"/>
      <c r="F37" s="72"/>
      <c r="G37" s="72"/>
      <c r="H37" s="72"/>
      <c r="I37" s="72"/>
      <c r="J37" s="72"/>
      <c r="K37" s="72"/>
      <c r="L37" s="72"/>
      <c r="M37" s="72"/>
      <c r="N37" s="72"/>
      <c r="O37" s="72"/>
      <c r="P37" s="72"/>
      <c r="Q37" s="72"/>
      <c r="R37" s="72"/>
      <c r="S37" s="72"/>
      <c r="T37" s="72"/>
      <c r="U37" s="55" t="n">
        <f aca="false">SUM(C37:T37)</f>
        <v>0</v>
      </c>
      <c r="V37" s="119" t="str">
        <f aca="false">IF(U37='1-Impresa_2'!H43,"OK","CHECK")</f>
        <v>OK</v>
      </c>
    </row>
    <row r="38" customFormat="false" ht="11.25" hidden="false" customHeight="false" outlineLevel="0" collapsed="false">
      <c r="B38" s="120" t="n">
        <f aca="false">'1-Impresa_2'!B44</f>
        <v>0</v>
      </c>
      <c r="C38" s="72"/>
      <c r="D38" s="72"/>
      <c r="E38" s="72"/>
      <c r="F38" s="72"/>
      <c r="G38" s="72"/>
      <c r="H38" s="72"/>
      <c r="I38" s="72"/>
      <c r="J38" s="72"/>
      <c r="K38" s="72"/>
      <c r="L38" s="72"/>
      <c r="M38" s="72"/>
      <c r="N38" s="72"/>
      <c r="O38" s="72"/>
      <c r="P38" s="72"/>
      <c r="Q38" s="72"/>
      <c r="R38" s="72"/>
      <c r="S38" s="72"/>
      <c r="T38" s="72"/>
      <c r="U38" s="55" t="n">
        <f aca="false">SUM(C38:T38)</f>
        <v>0</v>
      </c>
      <c r="V38" s="119" t="str">
        <f aca="false">IF(U38='1-Impresa_2'!H44,"OK","CHECK")</f>
        <v>OK</v>
      </c>
    </row>
    <row r="39" customFormat="false" ht="11.25" hidden="false" customHeight="false" outlineLevel="0" collapsed="false">
      <c r="B39" s="120" t="n">
        <f aca="false">'1-Impresa_2'!B45</f>
        <v>0</v>
      </c>
      <c r="C39" s="72"/>
      <c r="D39" s="72"/>
      <c r="E39" s="72"/>
      <c r="F39" s="72"/>
      <c r="G39" s="72"/>
      <c r="H39" s="72"/>
      <c r="I39" s="72"/>
      <c r="J39" s="72"/>
      <c r="K39" s="72"/>
      <c r="L39" s="72"/>
      <c r="M39" s="72"/>
      <c r="N39" s="72"/>
      <c r="O39" s="72"/>
      <c r="P39" s="72"/>
      <c r="Q39" s="72"/>
      <c r="R39" s="72"/>
      <c r="S39" s="72"/>
      <c r="T39" s="72"/>
      <c r="U39" s="55" t="n">
        <f aca="false">SUM(C39:T39)</f>
        <v>0</v>
      </c>
      <c r="V39" s="119" t="str">
        <f aca="false">IF(U39='1-Impresa_2'!H45,"OK","CHECK")</f>
        <v>OK</v>
      </c>
    </row>
    <row r="40" customFormat="false" ht="11.25" hidden="false" customHeight="false" outlineLevel="0" collapsed="false">
      <c r="B40" s="120" t="n">
        <f aca="false">'1-Impresa_2'!B46</f>
        <v>0</v>
      </c>
      <c r="C40" s="72"/>
      <c r="D40" s="72"/>
      <c r="E40" s="72"/>
      <c r="F40" s="72"/>
      <c r="G40" s="72"/>
      <c r="H40" s="72"/>
      <c r="I40" s="72"/>
      <c r="J40" s="72"/>
      <c r="K40" s="72"/>
      <c r="L40" s="72"/>
      <c r="M40" s="72"/>
      <c r="N40" s="72"/>
      <c r="O40" s="72"/>
      <c r="P40" s="72"/>
      <c r="Q40" s="72"/>
      <c r="R40" s="72"/>
      <c r="S40" s="72"/>
      <c r="T40" s="72"/>
      <c r="U40" s="55" t="n">
        <f aca="false">SUM(C40:T40)</f>
        <v>0</v>
      </c>
      <c r="V40" s="119" t="str">
        <f aca="false">IF(U40='1-Impresa_2'!H46,"OK","CHECK")</f>
        <v>OK</v>
      </c>
    </row>
    <row r="41" customFormat="false" ht="12" hidden="false" customHeight="false" outlineLevel="0" collapsed="false">
      <c r="B41" s="121" t="n">
        <f aca="false">'1-Impresa_2'!B47</f>
        <v>0</v>
      </c>
      <c r="C41" s="74"/>
      <c r="D41" s="74"/>
      <c r="E41" s="74"/>
      <c r="F41" s="74"/>
      <c r="G41" s="74"/>
      <c r="H41" s="74"/>
      <c r="I41" s="74"/>
      <c r="J41" s="74"/>
      <c r="K41" s="74"/>
      <c r="L41" s="74"/>
      <c r="M41" s="74"/>
      <c r="N41" s="74"/>
      <c r="O41" s="74"/>
      <c r="P41" s="74"/>
      <c r="Q41" s="74"/>
      <c r="R41" s="74"/>
      <c r="S41" s="74"/>
      <c r="T41" s="74"/>
      <c r="U41" s="63" t="n">
        <f aca="false">SUM(C41:T41)</f>
        <v>0</v>
      </c>
      <c r="V41" s="119" t="str">
        <f aca="false">IF(U41='1-Impresa_2'!H47,"OK","CHECK")</f>
        <v>OK</v>
      </c>
    </row>
    <row r="42" customFormat="false" ht="23.25" hidden="false" customHeight="true" outlineLevel="0" collapsed="false">
      <c r="B42" s="123" t="str">
        <f aca="false">'1-Impresa_2'!B48</f>
        <v>Costi per la tutela della proprietà intellettuale</v>
      </c>
      <c r="C42" s="38" t="n">
        <f aca="false">SUM(C43:C47)</f>
        <v>0</v>
      </c>
      <c r="D42" s="38" t="n">
        <f aca="false">SUM(D43:D47)</f>
        <v>0</v>
      </c>
      <c r="E42" s="38" t="n">
        <f aca="false">SUM(E43:E47)</f>
        <v>0</v>
      </c>
      <c r="F42" s="38" t="n">
        <f aca="false">SUM(F43:F47)</f>
        <v>0</v>
      </c>
      <c r="G42" s="38" t="n">
        <f aca="false">SUM(G43:G47)</f>
        <v>0</v>
      </c>
      <c r="H42" s="38" t="n">
        <f aca="false">SUM(H43:H47)</f>
        <v>0</v>
      </c>
      <c r="I42" s="38" t="n">
        <f aca="false">SUM(I43:I47)</f>
        <v>0</v>
      </c>
      <c r="J42" s="38" t="n">
        <f aca="false">SUM(J43:J47)</f>
        <v>0</v>
      </c>
      <c r="K42" s="38" t="n">
        <f aca="false">SUM(K43:K47)</f>
        <v>0</v>
      </c>
      <c r="L42" s="38" t="n">
        <f aca="false">SUM(L43:L47)</f>
        <v>0</v>
      </c>
      <c r="M42" s="38" t="n">
        <f aca="false">SUM(M43:M47)</f>
        <v>0</v>
      </c>
      <c r="N42" s="38" t="n">
        <f aca="false">SUM(N43:N47)</f>
        <v>0</v>
      </c>
      <c r="O42" s="38" t="n">
        <f aca="false">SUM(O43:O47)</f>
        <v>0</v>
      </c>
      <c r="P42" s="38" t="n">
        <f aca="false">SUM(P43:P47)</f>
        <v>0</v>
      </c>
      <c r="Q42" s="38" t="n">
        <f aca="false">SUM(Q43:Q47)</f>
        <v>0</v>
      </c>
      <c r="R42" s="38" t="n">
        <f aca="false">SUM(R43:R47)</f>
        <v>0</v>
      </c>
      <c r="S42" s="38" t="n">
        <f aca="false">SUM(S43:S47)</f>
        <v>0</v>
      </c>
      <c r="T42" s="38" t="n">
        <f aca="false">SUM(T43:T47)</f>
        <v>0</v>
      </c>
      <c r="U42" s="38" t="n">
        <f aca="false">SUM(C42:T42)</f>
        <v>0</v>
      </c>
      <c r="V42" s="119" t="str">
        <f aca="false">IF(U42='1-Impresa_2'!H48,"OK","CHECK")</f>
        <v>OK</v>
      </c>
    </row>
    <row r="43" customFormat="false" ht="11.25" hidden="false" customHeight="false" outlineLevel="0" collapsed="false">
      <c r="B43" s="122" t="n">
        <f aca="false">'1-Impresa_2'!B49</f>
        <v>0</v>
      </c>
      <c r="C43" s="77"/>
      <c r="D43" s="77"/>
      <c r="E43" s="77"/>
      <c r="F43" s="77"/>
      <c r="G43" s="77"/>
      <c r="H43" s="77"/>
      <c r="I43" s="77"/>
      <c r="J43" s="77"/>
      <c r="K43" s="77"/>
      <c r="L43" s="77"/>
      <c r="M43" s="77"/>
      <c r="N43" s="77"/>
      <c r="O43" s="77"/>
      <c r="P43" s="77"/>
      <c r="Q43" s="77"/>
      <c r="R43" s="77"/>
      <c r="S43" s="77"/>
      <c r="T43" s="77"/>
      <c r="U43" s="47" t="n">
        <f aca="false">SUM(C43:T43)</f>
        <v>0</v>
      </c>
      <c r="V43" s="119" t="str">
        <f aca="false">IF(U43='1-Impresa_2'!H49,"OK","CHECK")</f>
        <v>OK</v>
      </c>
    </row>
    <row r="44" customFormat="false" ht="11.25" hidden="false" customHeight="false" outlineLevel="0" collapsed="false">
      <c r="B44" s="120" t="n">
        <f aca="false">'1-Impresa_2'!B50</f>
        <v>0</v>
      </c>
      <c r="C44" s="72"/>
      <c r="D44" s="72"/>
      <c r="E44" s="72"/>
      <c r="F44" s="72"/>
      <c r="G44" s="72"/>
      <c r="H44" s="72"/>
      <c r="I44" s="72"/>
      <c r="J44" s="72"/>
      <c r="K44" s="72"/>
      <c r="L44" s="72"/>
      <c r="M44" s="72"/>
      <c r="N44" s="72"/>
      <c r="O44" s="72"/>
      <c r="P44" s="72"/>
      <c r="Q44" s="72"/>
      <c r="R44" s="72"/>
      <c r="S44" s="72"/>
      <c r="T44" s="72"/>
      <c r="U44" s="55" t="n">
        <f aca="false">SUM(C44:T44)</f>
        <v>0</v>
      </c>
      <c r="V44" s="119" t="str">
        <f aca="false">IF(U44='1-Impresa_2'!H50,"OK","CHECK")</f>
        <v>OK</v>
      </c>
    </row>
    <row r="45" customFormat="false" ht="11.25" hidden="false" customHeight="false" outlineLevel="0" collapsed="false">
      <c r="B45" s="120" t="n">
        <f aca="false">'1-Impresa_2'!B51</f>
        <v>0</v>
      </c>
      <c r="C45" s="72"/>
      <c r="D45" s="72"/>
      <c r="E45" s="72"/>
      <c r="F45" s="72"/>
      <c r="G45" s="72"/>
      <c r="H45" s="72"/>
      <c r="I45" s="72"/>
      <c r="J45" s="72"/>
      <c r="K45" s="72"/>
      <c r="L45" s="72"/>
      <c r="M45" s="72"/>
      <c r="N45" s="72"/>
      <c r="O45" s="72"/>
      <c r="P45" s="72"/>
      <c r="Q45" s="72"/>
      <c r="R45" s="72"/>
      <c r="S45" s="72"/>
      <c r="T45" s="72"/>
      <c r="U45" s="55" t="n">
        <f aca="false">SUM(C45:T45)</f>
        <v>0</v>
      </c>
      <c r="V45" s="119" t="str">
        <f aca="false">IF(U45='1-Impresa_2'!H51,"OK","CHECK")</f>
        <v>OK</v>
      </c>
    </row>
    <row r="46" customFormat="false" ht="11.25" hidden="false" customHeight="false" outlineLevel="0" collapsed="false">
      <c r="B46" s="120" t="n">
        <f aca="false">'1-Impresa_2'!B52</f>
        <v>0</v>
      </c>
      <c r="C46" s="72"/>
      <c r="D46" s="72"/>
      <c r="E46" s="72"/>
      <c r="F46" s="72"/>
      <c r="G46" s="72"/>
      <c r="H46" s="72"/>
      <c r="I46" s="72"/>
      <c r="J46" s="72"/>
      <c r="K46" s="72"/>
      <c r="L46" s="72"/>
      <c r="M46" s="72"/>
      <c r="N46" s="72"/>
      <c r="O46" s="72"/>
      <c r="P46" s="72"/>
      <c r="Q46" s="72"/>
      <c r="R46" s="72"/>
      <c r="S46" s="72"/>
      <c r="T46" s="72"/>
      <c r="U46" s="55" t="n">
        <f aca="false">SUM(C46:T46)</f>
        <v>0</v>
      </c>
      <c r="V46" s="119" t="str">
        <f aca="false">IF(U46='1-Impresa_2'!H52,"OK","CHECK")</f>
        <v>OK</v>
      </c>
    </row>
    <row r="47" customFormat="false" ht="12" hidden="false" customHeight="false" outlineLevel="0" collapsed="false">
      <c r="B47" s="120" t="n">
        <f aca="false">'1-Impresa_2'!B53</f>
        <v>0</v>
      </c>
      <c r="C47" s="72"/>
      <c r="D47" s="72"/>
      <c r="E47" s="72"/>
      <c r="F47" s="72"/>
      <c r="G47" s="72"/>
      <c r="H47" s="72"/>
      <c r="I47" s="72"/>
      <c r="J47" s="72"/>
      <c r="K47" s="72"/>
      <c r="L47" s="72"/>
      <c r="M47" s="72"/>
      <c r="N47" s="72"/>
      <c r="O47" s="72"/>
      <c r="P47" s="72"/>
      <c r="Q47" s="72"/>
      <c r="R47" s="72"/>
      <c r="S47" s="72"/>
      <c r="T47" s="72"/>
      <c r="U47" s="55" t="n">
        <f aca="false">SUM(C47:T47)</f>
        <v>0</v>
      </c>
      <c r="V47" s="119" t="str">
        <f aca="false">IF(U47='1-Impresa_2'!H53,"OK","CHECK")</f>
        <v>OK</v>
      </c>
    </row>
    <row r="48" customFormat="false" ht="12" hidden="false" customHeight="false" outlineLevel="0" collapsed="false">
      <c r="B48" s="123" t="str">
        <f aca="false">'1-Impresa_2'!B54</f>
        <v>Spese Generali</v>
      </c>
      <c r="C48" s="38" t="n">
        <f aca="false">SUM(C49)</f>
        <v>0</v>
      </c>
      <c r="D48" s="38" t="n">
        <f aca="false">SUM(D49)</f>
        <v>0</v>
      </c>
      <c r="E48" s="38" t="n">
        <f aca="false">SUM(E49)</f>
        <v>0</v>
      </c>
      <c r="F48" s="38" t="n">
        <f aca="false">SUM(F49)</f>
        <v>0</v>
      </c>
      <c r="G48" s="38" t="n">
        <f aca="false">SUM(G49)</f>
        <v>0</v>
      </c>
      <c r="H48" s="38" t="n">
        <f aca="false">SUM(H49)</f>
        <v>0</v>
      </c>
      <c r="I48" s="38" t="n">
        <f aca="false">SUM(I49)</f>
        <v>0</v>
      </c>
      <c r="J48" s="38" t="n">
        <f aca="false">SUM(J49)</f>
        <v>0</v>
      </c>
      <c r="K48" s="38" t="n">
        <f aca="false">SUM(K49)</f>
        <v>0</v>
      </c>
      <c r="L48" s="38" t="n">
        <f aca="false">SUM(L49)</f>
        <v>0</v>
      </c>
      <c r="M48" s="38" t="n">
        <f aca="false">SUM(M49)</f>
        <v>0</v>
      </c>
      <c r="N48" s="38" t="n">
        <f aca="false">SUM(N49)</f>
        <v>0</v>
      </c>
      <c r="O48" s="38" t="n">
        <f aca="false">SUM(O49)</f>
        <v>0</v>
      </c>
      <c r="P48" s="38" t="n">
        <f aca="false">SUM(P49)</f>
        <v>0</v>
      </c>
      <c r="Q48" s="38" t="n">
        <f aca="false">SUM(Q49)</f>
        <v>0</v>
      </c>
      <c r="R48" s="38" t="n">
        <f aca="false">SUM(R49)</f>
        <v>0</v>
      </c>
      <c r="S48" s="38" t="n">
        <f aca="false">SUM(S49)</f>
        <v>0</v>
      </c>
      <c r="T48" s="38" t="n">
        <f aca="false">SUM(T49)</f>
        <v>0</v>
      </c>
      <c r="U48" s="38" t="n">
        <f aca="false">SUM(C48:T48)</f>
        <v>0</v>
      </c>
      <c r="V48" s="119" t="str">
        <f aca="false">IF(U48='1-Impresa_2'!H54,"OK","CHECK")</f>
        <v>OK</v>
      </c>
    </row>
    <row r="49" customFormat="false" ht="12" hidden="false" customHeight="false" outlineLevel="0" collapsed="false">
      <c r="B49" s="125" t="str">
        <f aca="false">'1-Impresa_2'!B55</f>
        <v>Spese generali calcolate in misura forfettaria</v>
      </c>
      <c r="C49" s="126"/>
      <c r="D49" s="126"/>
      <c r="E49" s="126"/>
      <c r="F49" s="126"/>
      <c r="G49" s="126"/>
      <c r="H49" s="126"/>
      <c r="I49" s="126"/>
      <c r="J49" s="126"/>
      <c r="K49" s="126"/>
      <c r="L49" s="126"/>
      <c r="M49" s="126"/>
      <c r="N49" s="126"/>
      <c r="O49" s="126"/>
      <c r="P49" s="126"/>
      <c r="Q49" s="126"/>
      <c r="R49" s="126"/>
      <c r="S49" s="126"/>
      <c r="T49" s="126"/>
      <c r="U49" s="127" t="n">
        <f aca="false">SUM(C49:T49)</f>
        <v>0</v>
      </c>
      <c r="V49" s="119" t="str">
        <f aca="false">IF(U49='1-Impresa_2'!H55,"OK","CHECK")</f>
        <v>OK</v>
      </c>
    </row>
    <row r="50" customFormat="false" ht="12" hidden="false" customHeight="false" outlineLevel="0" collapsed="false">
      <c r="B50" s="123" t="str">
        <f aca="false">'1-Impresa_2'!B56</f>
        <v>Altri costi di esercizio</v>
      </c>
      <c r="C50" s="38" t="n">
        <f aca="false">SUM(C51:C55)</f>
        <v>0</v>
      </c>
      <c r="D50" s="38" t="n">
        <f aca="false">SUM(D51:D55)</f>
        <v>0</v>
      </c>
      <c r="E50" s="38" t="n">
        <f aca="false">SUM(E51:E55)</f>
        <v>0</v>
      </c>
      <c r="F50" s="38" t="n">
        <f aca="false">SUM(F51:F55)</f>
        <v>0</v>
      </c>
      <c r="G50" s="38" t="n">
        <f aca="false">SUM(G51:G55)</f>
        <v>0</v>
      </c>
      <c r="H50" s="38" t="n">
        <f aca="false">SUM(H51:H55)</f>
        <v>0</v>
      </c>
      <c r="I50" s="38" t="n">
        <f aca="false">SUM(I51:I55)</f>
        <v>0</v>
      </c>
      <c r="J50" s="38" t="n">
        <f aca="false">SUM(J51:J55)</f>
        <v>0</v>
      </c>
      <c r="K50" s="38" t="n">
        <f aca="false">SUM(K51:K55)</f>
        <v>0</v>
      </c>
      <c r="L50" s="38" t="n">
        <f aca="false">SUM(L51:L55)</f>
        <v>0</v>
      </c>
      <c r="M50" s="38" t="n">
        <f aca="false">SUM(M51:M55)</f>
        <v>0</v>
      </c>
      <c r="N50" s="38" t="n">
        <f aca="false">SUM(N51:N55)</f>
        <v>0</v>
      </c>
      <c r="O50" s="38" t="n">
        <f aca="false">SUM(O51:O55)</f>
        <v>0</v>
      </c>
      <c r="P50" s="38" t="n">
        <f aca="false">SUM(P51:P55)</f>
        <v>0</v>
      </c>
      <c r="Q50" s="38" t="n">
        <f aca="false">SUM(Q51:Q55)</f>
        <v>0</v>
      </c>
      <c r="R50" s="38" t="n">
        <f aca="false">SUM(R51:R55)</f>
        <v>0</v>
      </c>
      <c r="S50" s="38" t="n">
        <f aca="false">SUM(S51:S55)</f>
        <v>0</v>
      </c>
      <c r="T50" s="38" t="n">
        <f aca="false">SUM(T51:T55)</f>
        <v>0</v>
      </c>
      <c r="U50" s="38" t="n">
        <f aca="false">SUM(C50:T50)</f>
        <v>0</v>
      </c>
      <c r="V50" s="119" t="str">
        <f aca="false">IF(U50='1-Impresa_2'!H56,"OK","CHECK")</f>
        <v>OK</v>
      </c>
    </row>
    <row r="51" customFormat="false" ht="11.25" hidden="false" customHeight="false" outlineLevel="0" collapsed="false">
      <c r="B51" s="120" t="n">
        <f aca="false">'1-Impresa_2'!B57</f>
        <v>0</v>
      </c>
      <c r="C51" s="72"/>
      <c r="D51" s="72"/>
      <c r="E51" s="72"/>
      <c r="F51" s="72"/>
      <c r="G51" s="72"/>
      <c r="H51" s="72"/>
      <c r="I51" s="72"/>
      <c r="J51" s="72"/>
      <c r="K51" s="72"/>
      <c r="L51" s="72"/>
      <c r="M51" s="72"/>
      <c r="N51" s="72"/>
      <c r="O51" s="72"/>
      <c r="P51" s="72"/>
      <c r="Q51" s="72"/>
      <c r="R51" s="72"/>
      <c r="S51" s="72"/>
      <c r="T51" s="72"/>
      <c r="U51" s="55" t="n">
        <f aca="false">SUM(C51:T51)</f>
        <v>0</v>
      </c>
      <c r="V51" s="119" t="str">
        <f aca="false">IF(U51='1-Impresa_2'!H57,"OK","CHECK")</f>
        <v>OK</v>
      </c>
    </row>
    <row r="52" customFormat="false" ht="11.25" hidden="false" customHeight="false" outlineLevel="0" collapsed="false">
      <c r="B52" s="129" t="n">
        <f aca="false">'1-Impresa_2'!B58</f>
        <v>0</v>
      </c>
      <c r="C52" s="130"/>
      <c r="D52" s="130"/>
      <c r="E52" s="130"/>
      <c r="F52" s="130"/>
      <c r="G52" s="130"/>
      <c r="H52" s="130"/>
      <c r="I52" s="130"/>
      <c r="J52" s="130"/>
      <c r="K52" s="130"/>
      <c r="L52" s="130"/>
      <c r="M52" s="130"/>
      <c r="N52" s="130"/>
      <c r="O52" s="130"/>
      <c r="P52" s="130"/>
      <c r="Q52" s="130"/>
      <c r="R52" s="130"/>
      <c r="S52" s="130"/>
      <c r="T52" s="130"/>
      <c r="U52" s="55" t="n">
        <f aca="false">SUM(C52:T52)</f>
        <v>0</v>
      </c>
      <c r="V52" s="119" t="str">
        <f aca="false">IF(U52='1-Impresa_2'!H58,"OK","CHECK")</f>
        <v>OK</v>
      </c>
    </row>
    <row r="53" customFormat="false" ht="11.25" hidden="false" customHeight="false" outlineLevel="0" collapsed="false">
      <c r="B53" s="129" t="n">
        <f aca="false">'1-Impresa_2'!B59</f>
        <v>0</v>
      </c>
      <c r="C53" s="130"/>
      <c r="D53" s="130"/>
      <c r="E53" s="130"/>
      <c r="F53" s="130"/>
      <c r="G53" s="130"/>
      <c r="H53" s="130"/>
      <c r="I53" s="130"/>
      <c r="J53" s="130"/>
      <c r="K53" s="130"/>
      <c r="L53" s="130"/>
      <c r="M53" s="130"/>
      <c r="N53" s="130"/>
      <c r="O53" s="130"/>
      <c r="P53" s="130"/>
      <c r="Q53" s="130"/>
      <c r="R53" s="130"/>
      <c r="S53" s="130"/>
      <c r="T53" s="130"/>
      <c r="U53" s="55" t="n">
        <f aca="false">SUM(C53:T53)</f>
        <v>0</v>
      </c>
      <c r="V53" s="119" t="str">
        <f aca="false">IF(U53='1-Impresa_2'!H59,"OK","CHECK")</f>
        <v>OK</v>
      </c>
    </row>
    <row r="54" customFormat="false" ht="11.25" hidden="false" customHeight="false" outlineLevel="0" collapsed="false">
      <c r="B54" s="129" t="n">
        <f aca="false">'1-Impresa_2'!B60</f>
        <v>0</v>
      </c>
      <c r="C54" s="130"/>
      <c r="D54" s="130"/>
      <c r="E54" s="130"/>
      <c r="F54" s="130"/>
      <c r="G54" s="130"/>
      <c r="H54" s="130"/>
      <c r="I54" s="130"/>
      <c r="J54" s="130"/>
      <c r="K54" s="130"/>
      <c r="L54" s="130"/>
      <c r="M54" s="130"/>
      <c r="N54" s="130"/>
      <c r="O54" s="130"/>
      <c r="P54" s="130"/>
      <c r="Q54" s="130"/>
      <c r="R54" s="130"/>
      <c r="S54" s="130"/>
      <c r="T54" s="130"/>
      <c r="U54" s="55" t="n">
        <f aca="false">SUM(C54:T54)</f>
        <v>0</v>
      </c>
      <c r="V54" s="119" t="str">
        <f aca="false">IF(U54='1-Impresa_2'!H60,"OK","CHECK")</f>
        <v>OK</v>
      </c>
    </row>
    <row r="55" customFormat="false" ht="12" hidden="false" customHeight="false" outlineLevel="0" collapsed="false">
      <c r="B55" s="121" t="n">
        <f aca="false">'1-Impresa_2'!B61</f>
        <v>0</v>
      </c>
      <c r="C55" s="74"/>
      <c r="D55" s="74"/>
      <c r="E55" s="74"/>
      <c r="F55" s="74"/>
      <c r="G55" s="74"/>
      <c r="H55" s="74"/>
      <c r="I55" s="74"/>
      <c r="J55" s="74"/>
      <c r="K55" s="74"/>
      <c r="L55" s="74"/>
      <c r="M55" s="74"/>
      <c r="N55" s="74"/>
      <c r="O55" s="74"/>
      <c r="P55" s="74"/>
      <c r="Q55" s="74"/>
      <c r="R55" s="74"/>
      <c r="S55" s="74"/>
      <c r="T55" s="74"/>
      <c r="U55" s="63" t="n">
        <f aca="false">SUM(C55:T55)</f>
        <v>0</v>
      </c>
      <c r="V55" s="119" t="str">
        <f aca="false">IF(U55='1-Impresa_2'!H61,"OK","CHECK")</f>
        <v>OK</v>
      </c>
    </row>
    <row r="56" customFormat="false" ht="11.25" hidden="false" customHeight="false" outlineLevel="0" collapsed="false">
      <c r="B56" s="131"/>
      <c r="C56" s="131"/>
      <c r="D56" s="131"/>
      <c r="E56" s="131"/>
      <c r="F56" s="131"/>
      <c r="G56" s="131"/>
      <c r="H56" s="131"/>
      <c r="I56" s="131"/>
      <c r="J56" s="131"/>
      <c r="K56" s="131"/>
      <c r="L56" s="131"/>
      <c r="M56" s="131"/>
      <c r="N56" s="131"/>
      <c r="O56" s="131"/>
      <c r="P56" s="131"/>
      <c r="Q56" s="131"/>
      <c r="R56" s="131"/>
      <c r="S56" s="131"/>
      <c r="T56" s="131"/>
      <c r="U56" s="131"/>
      <c r="V56" s="119" t="str">
        <f aca="false">IF((COUNTIF(V6:V55,"check"))&gt;0,"CHECK","OK")</f>
        <v>OK</v>
      </c>
    </row>
    <row r="57" customFormat="false" ht="15.75" hidden="false" customHeight="false" outlineLevel="0" collapsed="false">
      <c r="B57" s="112" t="s">
        <v>68</v>
      </c>
      <c r="C57" s="113"/>
      <c r="D57" s="113"/>
      <c r="E57" s="113"/>
      <c r="F57" s="113"/>
      <c r="G57" s="113"/>
      <c r="H57" s="113"/>
      <c r="I57" s="113"/>
      <c r="J57" s="113"/>
      <c r="K57" s="113"/>
      <c r="L57" s="113"/>
      <c r="M57" s="113"/>
      <c r="N57" s="113"/>
      <c r="O57" s="113"/>
      <c r="P57" s="113"/>
      <c r="Q57" s="113"/>
      <c r="R57" s="113"/>
      <c r="S57" s="113"/>
      <c r="T57" s="113"/>
      <c r="U57" s="113"/>
      <c r="V57" s="113"/>
    </row>
    <row r="58" s="132" customFormat="true" ht="25.15" hidden="false" customHeight="true" outlineLevel="0" collapsed="false">
      <c r="B58" s="23" t="s">
        <v>69</v>
      </c>
      <c r="C58" s="23"/>
      <c r="D58" s="23"/>
      <c r="E58" s="133"/>
      <c r="F58" s="133"/>
      <c r="G58" s="134" t="str">
        <f aca="false">IF(E58="","Selezionare","OK")</f>
        <v>Selezionare</v>
      </c>
      <c r="H58" s="134"/>
      <c r="I58" s="135"/>
      <c r="J58" s="135"/>
      <c r="K58" s="135"/>
      <c r="L58" s="135"/>
      <c r="M58" s="135"/>
      <c r="N58" s="135"/>
      <c r="O58" s="135"/>
      <c r="P58" s="135"/>
      <c r="Q58" s="135"/>
      <c r="R58" s="135"/>
      <c r="S58" s="135"/>
      <c r="T58" s="135"/>
      <c r="U58" s="135"/>
      <c r="V58" s="135"/>
    </row>
    <row r="59" customFormat="false" ht="20.1" hidden="false" customHeight="true" outlineLevel="0" collapsed="false">
      <c r="B59" s="12" t="s">
        <v>18</v>
      </c>
      <c r="C59" s="12" t="s">
        <v>50</v>
      </c>
      <c r="D59" s="13" t="s">
        <v>51</v>
      </c>
      <c r="E59" s="13" t="s">
        <v>52</v>
      </c>
      <c r="F59" s="13" t="s">
        <v>53</v>
      </c>
      <c r="G59" s="13" t="s">
        <v>54</v>
      </c>
      <c r="H59" s="13" t="s">
        <v>55</v>
      </c>
      <c r="I59" s="13" t="s">
        <v>56</v>
      </c>
      <c r="J59" s="13" t="s">
        <v>57</v>
      </c>
      <c r="K59" s="13" t="s">
        <v>58</v>
      </c>
      <c r="L59" s="13" t="s">
        <v>59</v>
      </c>
      <c r="M59" s="13" t="s">
        <v>60</v>
      </c>
      <c r="N59" s="13" t="s">
        <v>61</v>
      </c>
      <c r="O59" s="13" t="s">
        <v>62</v>
      </c>
      <c r="P59" s="13" t="s">
        <v>63</v>
      </c>
      <c r="Q59" s="13" t="s">
        <v>64</v>
      </c>
      <c r="R59" s="13" t="s">
        <v>65</v>
      </c>
      <c r="S59" s="13" t="s">
        <v>66</v>
      </c>
      <c r="T59" s="13" t="s">
        <v>67</v>
      </c>
      <c r="U59" s="136" t="s">
        <v>22</v>
      </c>
      <c r="V59" s="113"/>
    </row>
    <row r="60" customFormat="false" ht="20.1" hidden="false" customHeight="true" outlineLevel="0" collapsed="false">
      <c r="B60" s="80" t="s">
        <v>71</v>
      </c>
      <c r="C60" s="137" t="n">
        <f aca="false">C6</f>
        <v>0</v>
      </c>
      <c r="D60" s="137" t="str">
        <f aca="false">IF(OR(C60=$U$6,C60=""),"",C60+D6)</f>
        <v/>
      </c>
      <c r="E60" s="137" t="str">
        <f aca="false">IF(OR(D60=$U$6,D60=""),"",D60+E6)</f>
        <v/>
      </c>
      <c r="F60" s="137" t="str">
        <f aca="false">IF(OR(E60=$U$6,E60=""),"",E60+F6)</f>
        <v/>
      </c>
      <c r="G60" s="137" t="str">
        <f aca="false">IF(OR(F60=$U$6,F60=""),"",F60+G6)</f>
        <v/>
      </c>
      <c r="H60" s="137" t="str">
        <f aca="false">IF(OR(G60=$U$6,G60=""),"",G60+H6)</f>
        <v/>
      </c>
      <c r="I60" s="137" t="str">
        <f aca="false">IF(OR(H60=$U$6,H60=""),"",H60+I6)</f>
        <v/>
      </c>
      <c r="J60" s="137" t="str">
        <f aca="false">IF(OR(I60=$U$6,I60=""),"",I60+J6)</f>
        <v/>
      </c>
      <c r="K60" s="137" t="str">
        <f aca="false">IF(OR(J60=$U$6,J60=""),"",J60+K6)</f>
        <v/>
      </c>
      <c r="L60" s="137" t="str">
        <f aca="false">IF(OR(K60=$U$6,K60=""),"",K60+L6)</f>
        <v/>
      </c>
      <c r="M60" s="137" t="str">
        <f aca="false">IF(OR(L60=$U$6,L60=""),"",L60+M6)</f>
        <v/>
      </c>
      <c r="N60" s="137" t="str">
        <f aca="false">IF(OR(M60=$U$6,M60=""),"",M60+N6)</f>
        <v/>
      </c>
      <c r="O60" s="137" t="str">
        <f aca="false">IF(OR(N60=$U$6,N60=""),"",N60+O6)</f>
        <v/>
      </c>
      <c r="P60" s="137" t="str">
        <f aca="false">IF(OR(O60=$U$6,O60=""),"",O60+P6)</f>
        <v/>
      </c>
      <c r="Q60" s="137" t="str">
        <f aca="false">IF(OR(P60=$U$6,P60=""),"",P60+Q6)</f>
        <v/>
      </c>
      <c r="R60" s="137" t="str">
        <f aca="false">IF(OR(Q60=$U$6,Q60=""),"",Q60+R6)</f>
        <v/>
      </c>
      <c r="S60" s="137" t="str">
        <f aca="false">IF(OR(R60=$U$6,R60=""),"",R60+S6)</f>
        <v/>
      </c>
      <c r="T60" s="137" t="str">
        <f aca="false">IF(OR(S60=$U$6,S60=""),"",S60+T6)</f>
        <v/>
      </c>
      <c r="U60" s="138"/>
      <c r="V60" s="113"/>
    </row>
    <row r="61" customFormat="false" ht="20.1" hidden="false" customHeight="true" outlineLevel="0" collapsed="false">
      <c r="B61" s="80" t="s">
        <v>72</v>
      </c>
      <c r="C61" s="139" t="str">
        <f aca="false">IF($U$6=0,"",C60/$U$6)</f>
        <v/>
      </c>
      <c r="D61" s="139" t="str">
        <f aca="false">IF(OR($U$6=0,C61=100%,C61=""),"",D60/$U$6)</f>
        <v/>
      </c>
      <c r="E61" s="139" t="str">
        <f aca="false">IF(OR($U$6=0,D61=100%,D61=""),"",E60/$U$6)</f>
        <v/>
      </c>
      <c r="F61" s="139" t="str">
        <f aca="false">IF(OR($U$6=0,E61=100%,E61=""),"",F60/$U$6)</f>
        <v/>
      </c>
      <c r="G61" s="139" t="str">
        <f aca="false">IF(OR($U$6=0,F61=100%,F61=""),"",G60/$U$6)</f>
        <v/>
      </c>
      <c r="H61" s="139" t="str">
        <f aca="false">IF(OR($U$6=0,G61=100%,G61=""),"",H60/$U$6)</f>
        <v/>
      </c>
      <c r="I61" s="139" t="str">
        <f aca="false">IF(OR($U$6=0,H61=100%,H61=""),"",I60/$U$6)</f>
        <v/>
      </c>
      <c r="J61" s="139" t="str">
        <f aca="false">IF(OR($U$6=0,I61=100%,I61=""),"",J60/$U$6)</f>
        <v/>
      </c>
      <c r="K61" s="139" t="str">
        <f aca="false">IF(OR($U$6=0,J61=100%,J61=""),"",K60/$U$6)</f>
        <v/>
      </c>
      <c r="L61" s="139" t="str">
        <f aca="false">IF(OR($U$6=0,K61=100%,K61=""),"",L60/$U$6)</f>
        <v/>
      </c>
      <c r="M61" s="139" t="str">
        <f aca="false">IF(OR($U$6=0,L61=100%,L61=""),"",M60/$U$6)</f>
        <v/>
      </c>
      <c r="N61" s="139" t="str">
        <f aca="false">IF(OR($U$6=0,M61=100%,M61=""),"",N60/$U$6)</f>
        <v/>
      </c>
      <c r="O61" s="139" t="str">
        <f aca="false">IF(OR($U$6=0,N61=100%,N61=""),"",O60/$U$6)</f>
        <v/>
      </c>
      <c r="P61" s="139" t="str">
        <f aca="false">IF(OR($U$6=0,O61=100%,O61=""),"",P60/$U$6)</f>
        <v/>
      </c>
      <c r="Q61" s="139" t="str">
        <f aca="false">IF(OR($U$6=0,P61=100%,P61=""),"",Q60/$U$6)</f>
        <v/>
      </c>
      <c r="R61" s="139" t="str">
        <f aca="false">IF(OR($U$6=0,Q61=100%,Q61=""),"",R60/$U$6)</f>
        <v/>
      </c>
      <c r="S61" s="139" t="str">
        <f aca="false">IF(OR($U$6=0,R61=100%,R61=""),"",S60/$U$6)</f>
        <v/>
      </c>
      <c r="T61" s="139" t="str">
        <f aca="false">IF(OR($U$6=0,S61=100%,S61=""),"",T60/$U$6)</f>
        <v/>
      </c>
      <c r="U61" s="140"/>
      <c r="V61" s="113"/>
    </row>
    <row r="62" customFormat="false" ht="35.1" hidden="false" customHeight="true" outlineLevel="0" collapsed="false">
      <c r="B62" s="141" t="s">
        <v>73</v>
      </c>
      <c r="C62" s="142" t="str">
        <f aca="false">IF(OR(U6=0,E58&lt;&gt;"1 - con anticipazione"),"",IF(C61=100%,'1-Impresa_2'!$L$69,IF(C61&gt;=50%,(90%*'1-Impresa_2'!$L$69),40%*'1-Impresa_2'!$L$69)))</f>
        <v/>
      </c>
      <c r="D62" s="142" t="str">
        <f aca="false">IF(OR($E$58&lt;&gt;"1 - con anticipazione",$U$6=0),"",IF(AND(D61=100%,C64=(90%*'1-Impresa_2'!$L$69)),(10%*'1-Impresa_2'!$L$69),IF(AND(D61=100%,C64=(40%*'1-Impresa_2'!$L$69)),(60%*'1-Impresa_2'!$L$69),IF(AND(D61=100%,C64=0),'1-Impresa_2'!$L$69,IF(AND(D61&gt;=50%,D61&lt;100%,C64&lt;(90%*'1-Impresa_2'!$L$69)),(50%*'1-Impresa_2'!$L$69),0)))))</f>
        <v/>
      </c>
      <c r="E62" s="142" t="str">
        <f aca="false">IF(OR($E$58&lt;&gt;"1 - con anticipazione",$U$6=0),"",IF(AND(E61=100%,D64=(90%*'1-Impresa_2'!$L$69)),(10%*'1-Impresa_2'!$L$69),IF(AND(E61=100%,D64=(40%*'1-Impresa_2'!$L$69)),(60%*'1-Impresa_2'!$L$69),IF(AND(E61=100%,D64=0),'1-Impresa_2'!$L$69,IF(AND(E61&gt;=50%,E61&lt;100%,D64&lt;(90%*'1-Impresa_2'!$L$69)),(50%*'1-Impresa_2'!$L$69),0)))))</f>
        <v/>
      </c>
      <c r="F62" s="142" t="str">
        <f aca="false">IF(OR($E$58&lt;&gt;"1 - con anticipazione",$U$6=0),"",IF(AND(F61=100%,E64=(90%*'1-Impresa_2'!$L$69)),(10%*'1-Impresa_2'!$L$69),IF(AND(F61=100%,E64=(40%*'1-Impresa_2'!$L$69)),(60%*'1-Impresa_2'!$L$69),IF(AND(F61=100%,E64=0),'1-Impresa_2'!$L$69,IF(AND(F61&gt;=50%,F61&lt;100%,E64&lt;(90%*'1-Impresa_2'!$L$69)),(50%*'1-Impresa_2'!$L$69),0)))))</f>
        <v/>
      </c>
      <c r="G62" s="142" t="str">
        <f aca="false">IF(OR($E$58&lt;&gt;"1 - con anticipazione",$U$6=0),"",IF(AND(G61=100%,F64=(90%*'1-Impresa_2'!$L$69)),(10%*'1-Impresa_2'!$L$69),IF(AND(G61=100%,F64=(40%*'1-Impresa_2'!$L$69)),(60%*'1-Impresa_2'!$L$69),IF(AND(G61=100%,F64=0),'1-Impresa_2'!$L$69,IF(AND(G61&gt;=50%,G61&lt;100%,F64&lt;(90%*'1-Impresa_2'!$L$69)),(50%*'1-Impresa_2'!$L$69),0)))))</f>
        <v/>
      </c>
      <c r="H62" s="142" t="str">
        <f aca="false">IF(OR($E$58&lt;&gt;"1 - con anticipazione",$U$6=0),"",IF(AND(H61=100%,G64=(90%*'1-Impresa_2'!$L$69)),(10%*'1-Impresa_2'!$L$69),IF(AND(H61=100%,G64=(40%*'1-Impresa_2'!$L$69)),(60%*'1-Impresa_2'!$L$69),IF(AND(H61=100%,G64=0),'1-Impresa_2'!$L$69,IF(AND(H61&gt;=50%,H61&lt;100%,G64&lt;(90%*'1-Impresa_2'!$L$69)),(50%*'1-Impresa_2'!$L$69),0)))))</f>
        <v/>
      </c>
      <c r="I62" s="142" t="str">
        <f aca="false">IF(OR($E$58&lt;&gt;"1 - con anticipazione",$U$6=0),"",IF(AND(I61=100%,H64=(90%*'1-Impresa_2'!$L$69)),(10%*'1-Impresa_2'!$L$69),IF(AND(I61=100%,H64=(40%*'1-Impresa_2'!$L$69)),(60%*'1-Impresa_2'!$L$69),IF(AND(I61=100%,H64=0),'1-Impresa_2'!$L$69,IF(AND(I61&gt;=50%,I61&lt;100%,H64&lt;(90%*'1-Impresa_2'!$L$69)),(50%*'1-Impresa_2'!$L$69),0)))))</f>
        <v/>
      </c>
      <c r="J62" s="142" t="str">
        <f aca="false">IF(OR($E$58&lt;&gt;"1 - con anticipazione",$U$6=0),"",IF(AND(J61=100%,I64=(90%*'1-Impresa_2'!$L$69)),(10%*'1-Impresa_2'!$L$69),IF(AND(J61=100%,I64=(40%*'1-Impresa_2'!$L$69)),(60%*'1-Impresa_2'!$L$69),IF(AND(J61=100%,I64=0),'1-Impresa_2'!$L$69,IF(AND(J61&gt;=50%,J61&lt;100%,I64&lt;(90%*'1-Impresa_2'!$L$69)),(50%*'1-Impresa_2'!$L$69),0)))))</f>
        <v/>
      </c>
      <c r="K62" s="142" t="str">
        <f aca="false">IF(OR($E$58&lt;&gt;"1 - con anticipazione",$U$6=0),"",IF(AND(K61=100%,J64=(90%*'1-Impresa_2'!$L$69)),(10%*'1-Impresa_2'!$L$69),IF(AND(K61=100%,J64=(40%*'1-Impresa_2'!$L$69)),(60%*'1-Impresa_2'!$L$69),IF(AND(K61=100%,J64=0),'1-Impresa_2'!$L$69,IF(AND(K61&gt;=50%,K61&lt;100%,J64&lt;(90%*'1-Impresa_2'!$L$69)),(50%*'1-Impresa_2'!$L$69),0)))))</f>
        <v/>
      </c>
      <c r="L62" s="142" t="str">
        <f aca="false">IF(OR($E$58&lt;&gt;"1 - con anticipazione",$U$6=0),"",IF(AND(L61=100%,K64=(90%*'1-Impresa_2'!$L$69)),(10%*'1-Impresa_2'!$L$69),IF(AND(L61=100%,K64=(40%*'1-Impresa_2'!$L$69)),(60%*'1-Impresa_2'!$L$69),IF(AND(L61=100%,K64=0),'1-Impresa_2'!$L$69,IF(AND(L61&gt;=50%,L61&lt;100%,K64&lt;(90%*'1-Impresa_2'!$L$69)),(50%*'1-Impresa_2'!$L$69),0)))))</f>
        <v/>
      </c>
      <c r="M62" s="142" t="str">
        <f aca="false">IF(OR($E$58&lt;&gt;"1 - con anticipazione",$U$6=0),"",IF(AND(M61=100%,L64=(90%*'1-Impresa_2'!$L$69)),(10%*'1-Impresa_2'!$L$69),IF(AND(M61=100%,L64=(40%*'1-Impresa_2'!$L$69)),(60%*'1-Impresa_2'!$L$69),IF(AND(M61=100%,L64=0),'1-Impresa_2'!$L$69,IF(AND(M61&gt;=50%,M61&lt;100%,L64&lt;(90%*'1-Impresa_2'!$L$69)),(50%*'1-Impresa_2'!$L$69),0)))))</f>
        <v/>
      </c>
      <c r="N62" s="142" t="str">
        <f aca="false">IF(OR($E$58&lt;&gt;"1 - con anticipazione",$U$6=0),"",IF(AND(N61=100%,M64=(90%*'1-Impresa_2'!$L$69)),(10%*'1-Impresa_2'!$L$69),IF(AND(N61=100%,M64=(40%*'1-Impresa_2'!$L$69)),(60%*'1-Impresa_2'!$L$69),IF(AND(N61=100%,M64=0),'1-Impresa_2'!$L$69,IF(AND(N61&gt;=50%,N61&lt;100%,M64&lt;(90%*'1-Impresa_2'!$L$69)),(50%*'1-Impresa_2'!$L$69),0)))))</f>
        <v/>
      </c>
      <c r="O62" s="142" t="str">
        <f aca="false">IF(OR($E$58&lt;&gt;"1 - con anticipazione",$U$6=0),"",IF(AND(O61=100%,N64=(90%*'1-Impresa_2'!$L$69)),(10%*'1-Impresa_2'!$L$69),IF(AND(O61=100%,N64=(40%*'1-Impresa_2'!$L$69)),(60%*'1-Impresa_2'!$L$69),IF(AND(O61=100%,N64=0),'1-Impresa_2'!$L$69,IF(AND(O61&gt;=50%,O61&lt;100%,N64&lt;(90%*'1-Impresa_2'!$L$69)),(50%*'1-Impresa_2'!$L$69),0)))))</f>
        <v/>
      </c>
      <c r="P62" s="142" t="str">
        <f aca="false">IF(OR($E$58&lt;&gt;"1 - con anticipazione",$U$6=0),"",IF(AND(P61=100%,O64=(90%*'1-Impresa_2'!$L$69)),(10%*'1-Impresa_2'!$L$69),IF(AND(P61=100%,O64=(40%*'1-Impresa_2'!$L$69)),(60%*'1-Impresa_2'!$L$69),IF(AND(P61=100%,O64=0),'1-Impresa_2'!$L$69,IF(AND(P61&gt;=50%,P61&lt;100%,O64&lt;(90%*'1-Impresa_2'!$L$69)),(50%*'1-Impresa_2'!$L$69),0)))))</f>
        <v/>
      </c>
      <c r="Q62" s="142" t="str">
        <f aca="false">IF(OR($E$58&lt;&gt;"1 - con anticipazione",$U$6=0),"",IF(AND(Q61=100%,P64=(90%*'1-Impresa_2'!$L$69)),(10%*'1-Impresa_2'!$L$69),IF(AND(Q61=100%,P64=(40%*'1-Impresa_2'!$L$69)),(60%*'1-Impresa_2'!$L$69),IF(AND(Q61=100%,P64=0),'1-Impresa_2'!$L$69,IF(AND(Q61&gt;=50%,Q61&lt;100%,P64&lt;(90%*'1-Impresa_2'!$L$69)),(50%*'1-Impresa_2'!$L$69),0)))))</f>
        <v/>
      </c>
      <c r="R62" s="142" t="str">
        <f aca="false">IF(OR($E$58&lt;&gt;"1 - con anticipazione",$U$6=0),"",IF(AND(R61=100%,Q64=(90%*'1-Impresa_2'!$L$69)),(10%*'1-Impresa_2'!$L$69),IF(AND(R61=100%,Q64=(40%*'1-Impresa_2'!$L$69)),(60%*'1-Impresa_2'!$L$69),IF(AND(R61=100%,Q64=0),'1-Impresa_2'!$L$69,IF(AND(R61&gt;=50%,R61&lt;100%,Q64&lt;(90%*'1-Impresa_2'!$L$69)),(50%*'1-Impresa_2'!$L$69),0)))))</f>
        <v/>
      </c>
      <c r="S62" s="142" t="str">
        <f aca="false">IF(OR($E$58&lt;&gt;"1 - con anticipazione",$U$6=0),"",IF(AND(S61=100%,R64=(90%*'1-Impresa_2'!$L$69)),(10%*'1-Impresa_2'!$L$69),IF(AND(S61=100%,R64=(40%*'1-Impresa_2'!$L$69)),(60%*'1-Impresa_2'!$L$69),IF(AND(S61=100%,R64=0),'1-Impresa_2'!$L$69,IF(AND(S61&gt;=50%,S61&lt;100%,R64&lt;(90%*'1-Impresa_2'!$L$69)),(50%*'1-Impresa_2'!$L$69),0)))))</f>
        <v/>
      </c>
      <c r="T62" s="142" t="str">
        <f aca="false">IF(OR($E$58&lt;&gt;"1 - con anticipazione",$U$6=0),"",IF(AND(T61=100%,S64=(90%*'1-Impresa_2'!$L$69)),(10%*'1-Impresa_2'!$L$69),IF(AND(T61=100%,S64=(40%*'1-Impresa_2'!$L$69)),(60%*'1-Impresa_2'!$L$69),IF(AND(T61=100%,S64=0),'1-Impresa_2'!$L$69,IF(AND(T61&gt;=50%,T61&lt;100%,S64&lt;(90%*'1-Impresa_2'!$L$69)),(50%*'1-Impresa_2'!$L$69),0)))))</f>
        <v/>
      </c>
      <c r="U62" s="143" t="n">
        <f aca="false">SUM(C62:T62)</f>
        <v>0</v>
      </c>
      <c r="V62" s="144" t="str">
        <f aca="false">IF(E58=Elenco!I7,"",IF(AND(E58=Elenco!I6,'1-Impresa_2'!L69&gt;0,U62='1-Impresa_2'!L69),"OK","Check"))</f>
        <v>Check</v>
      </c>
    </row>
    <row r="63" customFormat="false" ht="35.1" hidden="false" customHeight="true" outlineLevel="0" collapsed="false">
      <c r="B63" s="141" t="s">
        <v>74</v>
      </c>
      <c r="C63" s="142" t="str">
        <f aca="false">IF(OR($E$58&lt;&gt;"2 - avanzamento lavori",$U$6=0),"",IF(AND(C61&gt;=40%,C61&lt;90%),(40%*'1-Impresa_2'!$L$69),IF(C61=100%,'1-Impresa_2'!$L$69,IF(C61&gt;=90%,(90%*'1-Impresa_2'!$L$69),0))))</f>
        <v/>
      </c>
      <c r="D63" s="142" t="str">
        <f aca="false">IF(OR($E$58&lt;&gt;"2 - avanzamento lavori",$U$6=0),"",IF(AND(D61=100%,C64=(90%*'1-Impresa_2'!$L$69)),(10%*'1-Impresa_2'!$L$69),IF(AND(D61=100%,C64=(40%*'1-Impresa_2'!$L$69)),(60%*'1-Impresa_2'!$L$69),IF(AND(D61=100%,C64=0),'1-Impresa_2'!$L$69,IF(AND(D61&gt;=90%,D61&lt;100%,C64=0),(90%*'1-Impresa_2'!$L$69),IF(AND(D61&gt;=40%,D61&lt;90%,C64&lt;(40%*'1-Impresa_2'!$L$69)),(40%*'1-Impresa_2'!$L$69),IF(AND(D61&gt;=90%,D61&lt;100%,C64=(40%*'1-Impresa_2'!$L$69)),(50%*'1-Impresa_2'!$L$69),0)))))))</f>
        <v/>
      </c>
      <c r="E63" s="142" t="str">
        <f aca="false">IF(OR($E$58&lt;&gt;"2 - avanzamento lavori",$U$6=0),"",IF(AND(E61=100%,D64=(90%*'1-Impresa_2'!$L$69)),(10%*'1-Impresa_2'!$L$69),IF(AND(E61=100%,D64=(40%*'1-Impresa_2'!$L$69)),(60%*'1-Impresa_2'!$L$69),IF(AND(E61=100%,D64=0),'1-Impresa_2'!$L$69,IF(AND(E61&gt;=90%,E61&lt;100%,D64=0),(90%*'1-Impresa_2'!$L$69),IF(AND(E61&gt;=40%,E61&lt;90%,D64&lt;(40%*'1-Impresa_2'!$L$69)),(40%*'1-Impresa_2'!$L$69),IF(AND(E61&gt;=90%,E61&lt;100%,D64=(40%*'1-Impresa_2'!$L$69)),(50%*'1-Impresa_2'!$L$69),0)))))))</f>
        <v/>
      </c>
      <c r="F63" s="142" t="str">
        <f aca="false">IF(OR($E$58&lt;&gt;"2 - avanzamento lavori",$U$6=0),"",IF(AND(F61=100%,E64=(90%*'1-Impresa_2'!$L$69)),(10%*'1-Impresa_2'!$L$69),IF(AND(F61=100%,E64=(40%*'1-Impresa_2'!$L$69)),(60%*'1-Impresa_2'!$L$69),IF(AND(F61=100%,E64=0),'1-Impresa_2'!$L$69,IF(AND(F61&gt;=90%,F61&lt;100%,E64=0),(90%*'1-Impresa_2'!$L$69),IF(AND(F61&gt;=40%,F61&lt;90%,E64&lt;(40%*'1-Impresa_2'!$L$69)),(40%*'1-Impresa_2'!$L$69),IF(AND(F61&gt;=90%,F61&lt;100%,E64=(40%*'1-Impresa_2'!$L$69)),(50%*'1-Impresa_2'!$L$69),0)))))))</f>
        <v/>
      </c>
      <c r="G63" s="142" t="str">
        <f aca="false">IF(OR($E$58&lt;&gt;"2 - avanzamento lavori",$U$6=0),"",IF(AND(G61=100%,F64=(90%*'1-Impresa_2'!$L$69)),(10%*'1-Impresa_2'!$L$69),IF(AND(G61=100%,F64=(40%*'1-Impresa_2'!$L$69)),(60%*'1-Impresa_2'!$L$69),IF(AND(G61=100%,F64=0),'1-Impresa_2'!$L$69,IF(AND(G61&gt;=90%,G61&lt;100%,F64=0),(90%*'1-Impresa_2'!$L$69),IF(AND(G61&gt;=40%,G61&lt;90%,F64&lt;(40%*'1-Impresa_2'!$L$69)),(40%*'1-Impresa_2'!$L$69),IF(AND(G61&gt;=90%,G61&lt;100%,F64=(40%*'1-Impresa_2'!$L$69)),(50%*'1-Impresa_2'!$L$69),0)))))))</f>
        <v/>
      </c>
      <c r="H63" s="142" t="str">
        <f aca="false">IF(OR($E$58&lt;&gt;"2 - avanzamento lavori",$U$6=0),"",IF(AND(H61=100%,G64=(90%*'1-Impresa_2'!$L$69)),(10%*'1-Impresa_2'!$L$69),IF(AND(H61=100%,G64=(40%*'1-Impresa_2'!$L$69)),(60%*'1-Impresa_2'!$L$69),IF(AND(H61=100%,G64=0),'1-Impresa_2'!$L$69,IF(AND(H61&gt;=90%,H61&lt;100%,G64=0),(90%*'1-Impresa_2'!$L$69),IF(AND(H61&gt;=40%,H61&lt;90%,G64&lt;(40%*'1-Impresa_2'!$L$69)),(40%*'1-Impresa_2'!$L$69),IF(AND(H61&gt;=90%,H61&lt;100%,G64=(40%*'1-Impresa_2'!$L$69)),(50%*'1-Impresa_2'!$L$69),0)))))))</f>
        <v/>
      </c>
      <c r="I63" s="142" t="str">
        <f aca="false">IF(OR($E$58&lt;&gt;"2 - avanzamento lavori",$U$6=0),"",IF(AND(I61=100%,H64=(90%*'1-Impresa_2'!$L$69)),(10%*'1-Impresa_2'!$L$69),IF(AND(I61=100%,H64=(40%*'1-Impresa_2'!$L$69)),(60%*'1-Impresa_2'!$L$69),IF(AND(I61=100%,H64=0),'1-Impresa_2'!$L$69,IF(AND(I61&gt;=90%,I61&lt;100%,H64=0),(90%*'1-Impresa_2'!$L$69),IF(AND(I61&gt;=40%,I61&lt;90%,H64&lt;(40%*'1-Impresa_2'!$L$69)),(40%*'1-Impresa_2'!$L$69),IF(AND(I61&gt;=90%,I61&lt;100%,H64=(40%*'1-Impresa_2'!$L$69)),(50%*'1-Impresa_2'!$L$69),0)))))))</f>
        <v/>
      </c>
      <c r="J63" s="142" t="str">
        <f aca="false">IF(OR($E$58&lt;&gt;"2 - avanzamento lavori",$U$6=0),"",IF(AND(J61=100%,I64=(90%*'1-Impresa_2'!$L$69)),(10%*'1-Impresa_2'!$L$69),IF(AND(J61=100%,I64=(40%*'1-Impresa_2'!$L$69)),(60%*'1-Impresa_2'!$L$69),IF(AND(J61=100%,I64=0),'1-Impresa_2'!$L$69,IF(AND(J61&gt;=90%,J61&lt;100%,I64=0),(90%*'1-Impresa_2'!$L$69),IF(AND(J61&gt;=40%,J61&lt;90%,I64&lt;(40%*'1-Impresa_2'!$L$69)),(40%*'1-Impresa_2'!$L$69),IF(AND(J61&gt;=90%,J61&lt;100%,I64=(40%*'1-Impresa_2'!$L$69)),(50%*'1-Impresa_2'!$L$69),0)))))))</f>
        <v/>
      </c>
      <c r="K63" s="142" t="str">
        <f aca="false">IF(OR($E$58&lt;&gt;"2 - avanzamento lavori",$U$6=0),"",IF(AND(K61=100%,J64=(90%*'1-Impresa_2'!$L$69)),(10%*'1-Impresa_2'!$L$69),IF(AND(K61=100%,J64=(40%*'1-Impresa_2'!$L$69)),(60%*'1-Impresa_2'!$L$69),IF(AND(K61=100%,J64=0),'1-Impresa_2'!$L$69,IF(AND(K61&gt;=90%,K61&lt;100%,J64=0),(90%*'1-Impresa_2'!$L$69),IF(AND(K61&gt;=40%,K61&lt;90%,J64&lt;(40%*'1-Impresa_2'!$L$69)),(40%*'1-Impresa_2'!$L$69),IF(AND(K61&gt;=90%,K61&lt;100%,J64=(40%*'1-Impresa_2'!$L$69)),(50%*'1-Impresa_2'!$L$69),0)))))))</f>
        <v/>
      </c>
      <c r="L63" s="142" t="str">
        <f aca="false">IF(OR($E$58&lt;&gt;"2 - avanzamento lavori",$U$6=0),"",IF(AND(L61=100%,K64=(90%*'1-Impresa_2'!$L$69)),(10%*'1-Impresa_2'!$L$69),IF(AND(L61=100%,K64=(40%*'1-Impresa_2'!$L$69)),(60%*'1-Impresa_2'!$L$69),IF(AND(L61=100%,K64=0),'1-Impresa_2'!$L$69,IF(AND(L61&gt;=90%,L61&lt;100%,K64=0),(90%*'1-Impresa_2'!$L$69),IF(AND(L61&gt;=40%,L61&lt;90%,K64&lt;(40%*'1-Impresa_2'!$L$69)),(40%*'1-Impresa_2'!$L$69),IF(AND(L61&gt;=90%,L61&lt;100%,K64=(40%*'1-Impresa_2'!$L$69)),(50%*'1-Impresa_2'!$L$69),0)))))))</f>
        <v/>
      </c>
      <c r="M63" s="142" t="str">
        <f aca="false">IF(OR($E$58&lt;&gt;"2 - avanzamento lavori",$U$6=0),"",IF(AND(M61=100%,L64=(90%*'1-Impresa_2'!$L$69)),(10%*'1-Impresa_2'!$L$69),IF(AND(M61=100%,L64=(40%*'1-Impresa_2'!$L$69)),(60%*'1-Impresa_2'!$L$69),IF(AND(M61=100%,L64=0),'1-Impresa_2'!$L$69,IF(AND(M61&gt;=90%,M61&lt;100%,L64=0),(90%*'1-Impresa_2'!$L$69),IF(AND(M61&gt;=40%,M61&lt;90%,L64&lt;(40%*'1-Impresa_2'!$L$69)),(40%*'1-Impresa_2'!$L$69),IF(AND(M61&gt;=90%,M61&lt;100%,L64=(40%*'1-Impresa_2'!$L$69)),(50%*'1-Impresa_2'!$L$69),0)))))))</f>
        <v/>
      </c>
      <c r="N63" s="142" t="str">
        <f aca="false">IF(OR($E$58&lt;&gt;"2 - avanzamento lavori",$U$6=0),"",IF(AND(N61=100%,M64=(90%*'1-Impresa_2'!$L$69)),(10%*'1-Impresa_2'!$L$69),IF(AND(N61=100%,M64=(40%*'1-Impresa_2'!$L$69)),(60%*'1-Impresa_2'!$L$69),IF(AND(N61=100%,M64=0),'1-Impresa_2'!$L$69,IF(AND(N61&gt;=90%,N61&lt;100%,M64=0),(90%*'1-Impresa_2'!$L$69),IF(AND(N61&gt;=40%,N61&lt;90%,M64&lt;(40%*'1-Impresa_2'!$L$69)),(40%*'1-Impresa_2'!$L$69),IF(AND(N61&gt;=90%,N61&lt;100%,M64=(40%*'1-Impresa_2'!$L$69)),(50%*'1-Impresa_2'!$L$69),0)))))))</f>
        <v/>
      </c>
      <c r="O63" s="142" t="str">
        <f aca="false">IF(OR($E$58&lt;&gt;"2 - avanzamento lavori",$U$6=0),"",IF(AND(O61=100%,N64=(90%*'1-Impresa_2'!$L$69)),(10%*'1-Impresa_2'!$L$69),IF(AND(O61=100%,N64=(40%*'1-Impresa_2'!$L$69)),(60%*'1-Impresa_2'!$L$69),IF(AND(O61=100%,N64=0),'1-Impresa_2'!$L$69,IF(AND(O61&gt;=90%,O61&lt;100%,N64=0),(90%*'1-Impresa_2'!$L$69),IF(AND(O61&gt;=40%,O61&lt;90%,N64&lt;(40%*'1-Impresa_2'!$L$69)),(40%*'1-Impresa_2'!$L$69),IF(AND(O61&gt;=90%,O61&lt;100%,N64=(40%*'1-Impresa_2'!$L$69)),(50%*'1-Impresa_2'!$L$69),0)))))))</f>
        <v/>
      </c>
      <c r="P63" s="142" t="str">
        <f aca="false">IF(OR($E$58&lt;&gt;"2 - avanzamento lavori",$U$6=0),"",IF(AND(P61=100%,O64=(90%*'1-Impresa_2'!$L$69)),(10%*'1-Impresa_2'!$L$69),IF(AND(P61=100%,O64=(40%*'1-Impresa_2'!$L$69)),(60%*'1-Impresa_2'!$L$69),IF(AND(P61=100%,O64=0),'1-Impresa_2'!$L$69,IF(AND(P61&gt;=90%,P61&lt;100%,O64=0),(90%*'1-Impresa_2'!$L$69),IF(AND(P61&gt;=40%,P61&lt;90%,O64&lt;(40%*'1-Impresa_2'!$L$69)),(40%*'1-Impresa_2'!$L$69),IF(AND(P61&gt;=90%,P61&lt;100%,O64=(40%*'1-Impresa_2'!$L$69)),(50%*'1-Impresa_2'!$L$69),0)))))))</f>
        <v/>
      </c>
      <c r="Q63" s="142" t="str">
        <f aca="false">IF(OR($E$58&lt;&gt;"2 - avanzamento lavori",$U$6=0),"",IF(AND(Q61=100%,P64=(90%*'1-Impresa_2'!$L$69)),(10%*'1-Impresa_2'!$L$69),IF(AND(Q61=100%,P64=(40%*'1-Impresa_2'!$L$69)),(60%*'1-Impresa_2'!$L$69),IF(AND(Q61=100%,P64=0),'1-Impresa_2'!$L$69,IF(AND(Q61&gt;=90%,Q61&lt;100%,P64=0),(90%*'1-Impresa_2'!$L$69),IF(AND(Q61&gt;=40%,Q61&lt;90%,P64&lt;(40%*'1-Impresa_2'!$L$69)),(40%*'1-Impresa_2'!$L$69),IF(AND(Q61&gt;=90%,Q61&lt;100%,P64=(40%*'1-Impresa_2'!$L$69)),(50%*'1-Impresa_2'!$L$69),0)))))))</f>
        <v/>
      </c>
      <c r="R63" s="142" t="str">
        <f aca="false">IF(OR($E$58&lt;&gt;"2 - avanzamento lavori",$U$6=0),"",IF(AND(R61=100%,Q64=(90%*'1-Impresa_2'!$L$69)),(10%*'1-Impresa_2'!$L$69),IF(AND(R61=100%,Q64=(40%*'1-Impresa_2'!$L$69)),(60%*'1-Impresa_2'!$L$69),IF(AND(R61=100%,Q64=0),'1-Impresa_2'!$L$69,IF(AND(R61&gt;=90%,R61&lt;100%,Q64=0),(90%*'1-Impresa_2'!$L$69),IF(AND(R61&gt;=40%,R61&lt;90%,Q64&lt;(40%*'1-Impresa_2'!$L$69)),(40%*'1-Impresa_2'!$L$69),IF(AND(R61&gt;=90%,R61&lt;100%,Q64=(40%*'1-Impresa_2'!$L$69)),(50%*'1-Impresa_2'!$L$69),0)))))))</f>
        <v/>
      </c>
      <c r="S63" s="142" t="str">
        <f aca="false">IF(OR($E$58&lt;&gt;"2 - avanzamento lavori",$U$6=0),"",IF(AND(S61=100%,R64=(90%*'1-Impresa_2'!$L$69)),(10%*'1-Impresa_2'!$L$69),IF(AND(S61=100%,R64=(40%*'1-Impresa_2'!$L$69)),(60%*'1-Impresa_2'!$L$69),IF(AND(S61=100%,R64=0),'1-Impresa_2'!$L$69,IF(AND(S61&gt;=90%,S61&lt;100%,R64=0),(90%*'1-Impresa_2'!$L$69),IF(AND(S61&gt;=40%,S61&lt;90%,R64&lt;(40%*'1-Impresa_2'!$L$69)),(40%*'1-Impresa_2'!$L$69),IF(AND(S61&gt;=90%,S61&lt;100%,R64=(40%*'1-Impresa_2'!$L$69)),(50%*'1-Impresa_2'!$L$69),0)))))))</f>
        <v/>
      </c>
      <c r="T63" s="142" t="str">
        <f aca="false">IF(OR($E$58&lt;&gt;"2 - avanzamento lavori",$U$6=0),"",IF(AND(T61=100%,S64=(90%*'1-Impresa_2'!$L$69)),(10%*'1-Impresa_2'!$L$69),IF(AND(T61=100%,S64=(40%*'1-Impresa_2'!$L$69)),(60%*'1-Impresa_2'!$L$69),IF(AND(T61=100%,S64=0),'1-Impresa_2'!$L$69,IF(AND(T61&gt;=90%,T61&lt;100%,S64=0),(90%*'1-Impresa_2'!$L$69),IF(AND(T61&gt;=40%,T61&lt;90%,S64&lt;(40%*'1-Impresa_2'!$L$69)),(40%*'1-Impresa_2'!$L$69),IF(AND(T61&gt;=90%,T61&lt;100%,S64=(40%*'1-Impresa_2'!$L$69)),(50%*'1-Impresa_2'!$L$69),0)))))))</f>
        <v/>
      </c>
      <c r="U63" s="143" t="n">
        <f aca="false">SUM(C63:T63)</f>
        <v>0</v>
      </c>
      <c r="V63" s="145" t="str">
        <f aca="false">IF(E58=Elenco!I6,"",IF(AND(E58=Elenco!I7,'1-Impresa_2'!L69&gt;0,U63='1-Impresa_2'!L69),"OK","Check"))</f>
        <v>Check</v>
      </c>
    </row>
    <row r="64" customFormat="false" ht="20.1" hidden="false" customHeight="true" outlineLevel="0" collapsed="false">
      <c r="B64" s="117" t="s">
        <v>75</v>
      </c>
      <c r="C64" s="118" t="n">
        <f aca="false">IF(C62&lt;&gt;"",C62,IF(C63&lt;&gt;"",C63,0))</f>
        <v>0</v>
      </c>
      <c r="D64" s="118" t="n">
        <f aca="false">IF(D62&lt;&gt;"",(D62+C64),IF(D63&lt;&gt;"",(D63+C64),0))</f>
        <v>0</v>
      </c>
      <c r="E64" s="118" t="n">
        <f aca="false">IF(E62&lt;&gt;"",(E62+D64),IF(E63&lt;&gt;"",(E63+D64),0))</f>
        <v>0</v>
      </c>
      <c r="F64" s="118" t="n">
        <f aca="false">IF(F62&lt;&gt;"",(F62+E64),IF(F63&lt;&gt;"",(F63+E64),0))</f>
        <v>0</v>
      </c>
      <c r="G64" s="118" t="n">
        <f aca="false">IF(G62&lt;&gt;"",(G62+F64),IF(G63&lt;&gt;"",(G63+F64),0))</f>
        <v>0</v>
      </c>
      <c r="H64" s="118" t="n">
        <f aca="false">IF(H62&lt;&gt;"",(H62+G64),IF(H63&lt;&gt;"",(H63+G64),0))</f>
        <v>0</v>
      </c>
      <c r="I64" s="118" t="n">
        <f aca="false">IF(I62&lt;&gt;"",(I62+H64),IF(I63&lt;&gt;"",(I63+H64),0))</f>
        <v>0</v>
      </c>
      <c r="J64" s="118" t="n">
        <f aca="false">IF(J62&lt;&gt;"",(J62+I64),IF(J63&lt;&gt;"",(J63+I64),0))</f>
        <v>0</v>
      </c>
      <c r="K64" s="118" t="n">
        <f aca="false">IF(K62&lt;&gt;"",(K62+J64),IF(K63&lt;&gt;"",(K63+J64),0))</f>
        <v>0</v>
      </c>
      <c r="L64" s="118" t="n">
        <f aca="false">IF(L62&lt;&gt;"",(L62+K64),IF(L63&lt;&gt;"",(L63+K64),0))</f>
        <v>0</v>
      </c>
      <c r="M64" s="118" t="n">
        <f aca="false">IF(M62&lt;&gt;"",(M62+L64),IF(M63&lt;&gt;"",(M63+L64),0))</f>
        <v>0</v>
      </c>
      <c r="N64" s="118" t="n">
        <f aca="false">IF(N62&lt;&gt;"",(N62+M64),IF(N63&lt;&gt;"",(N63+M64),0))</f>
        <v>0</v>
      </c>
      <c r="O64" s="118" t="n">
        <f aca="false">IF(O62&lt;&gt;"",(O62+N64),IF(O63&lt;&gt;"",(O63+N64),0))</f>
        <v>0</v>
      </c>
      <c r="P64" s="118" t="n">
        <f aca="false">IF(P62&lt;&gt;"",(P62+O64),IF(P63&lt;&gt;"",(P63+O64),0))</f>
        <v>0</v>
      </c>
      <c r="Q64" s="118" t="n">
        <f aca="false">IF(Q62&lt;&gt;"",(Q62+P64),IF(Q63&lt;&gt;"",(Q63+P64),0))</f>
        <v>0</v>
      </c>
      <c r="R64" s="118" t="n">
        <f aca="false">IF(R62&lt;&gt;"",(R62+Q64),IF(R63&lt;&gt;"",(R63+Q64),0))</f>
        <v>0</v>
      </c>
      <c r="S64" s="118" t="n">
        <f aca="false">IF(S62&lt;&gt;"",(S62+R64),IF(S63&lt;&gt;"",(S63+R64),0))</f>
        <v>0</v>
      </c>
      <c r="T64" s="118" t="n">
        <f aca="false">IF(T62&lt;&gt;"",(T62+S64),IF(T63&lt;&gt;"",(T63+S64),0))</f>
        <v>0</v>
      </c>
      <c r="U64" s="146"/>
      <c r="V64" s="113"/>
    </row>
  </sheetData>
  <sheetProtection algorithmName="SHA-512" hashValue="mGkX2FiB2orlEH0hvPAFbH/FaHSE6APQklTlVx/j5lSv1BIOVz4cooWVVbleonoVmRQMonI57MQWnIm4qkIA0A==" saltValue="Cf3fkYpFjRLyoRsdyLWFzw==" spinCount="100000" sheet="true" objects="true" scenarios="true"/>
  <mergeCells count="5">
    <mergeCell ref="B3:E3"/>
    <mergeCell ref="F3:I3"/>
    <mergeCell ref="B58:D58"/>
    <mergeCell ref="E58:F58"/>
    <mergeCell ref="G58:H58"/>
  </mergeCells>
  <conditionalFormatting sqref="F3">
    <cfRule type="containsText" priority="2" operator="containsText" aboveAverage="0" equalAverage="0" bottom="0" percent="0" rank="0" text="Articolazione temporale coerente con punto 3)" dxfId="63">
      <formula>NOT(ISERROR(SEARCH("Articolazione temporale coerente con punto 3)",F3)))</formula>
    </cfRule>
    <cfRule type="containsText" priority="3" operator="containsText" aboveAverage="0" equalAverage="0" bottom="0" percent="0" rank="0" text="Rivedere articolazione temporale" dxfId="64">
      <formula>NOT(ISERROR(SEARCH("Rivedere articolazione temporale",F3)))</formula>
    </cfRule>
  </conditionalFormatting>
  <conditionalFormatting sqref="V6:V55">
    <cfRule type="containsText" priority="4" operator="containsText" aboveAverage="0" equalAverage="0" bottom="0" percent="0" rank="0" text="CHECK" dxfId="65">
      <formula>NOT(ISERROR(SEARCH("CHECK",V6)))</formula>
    </cfRule>
    <cfRule type="containsText" priority="5" operator="containsText" aboveAverage="0" equalAverage="0" bottom="0" percent="0" rank="0" text="ok" dxfId="66">
      <formula>NOT(ISERROR(SEARCH("ok",V6)))</formula>
    </cfRule>
  </conditionalFormatting>
  <conditionalFormatting sqref="V56">
    <cfRule type="containsText" priority="6" operator="containsText" aboveAverage="0" equalAverage="0" bottom="0" percent="0" rank="0" text="CHECK" dxfId="67">
      <formula>NOT(ISERROR(SEARCH("CHECK",V56)))</formula>
    </cfRule>
    <cfRule type="containsText" priority="7" operator="containsText" aboveAverage="0" equalAverage="0" bottom="0" percent="0" rank="0" text="ok" dxfId="68">
      <formula>NOT(ISERROR(SEARCH("ok",V56)))</formula>
    </cfRule>
  </conditionalFormatting>
  <conditionalFormatting sqref="C62:T63">
    <cfRule type="cellIs" priority="8" operator="equal" aboveAverage="0" equalAverage="0" bottom="0" percent="0" rank="0" text="" dxfId="69">
      <formula>0</formula>
    </cfRule>
  </conditionalFormatting>
  <conditionalFormatting sqref="G58">
    <cfRule type="containsText" priority="9" operator="containsText" aboveAverage="0" equalAverage="0" bottom="0" percent="0" rank="0" text="OK" dxfId="70">
      <formula>NOT(ISERROR(SEARCH("OK",G58)))</formula>
    </cfRule>
    <cfRule type="containsText" priority="10" operator="containsText" aboveAverage="0" equalAverage="0" bottom="0" percent="0" rank="0" text="Selezionare" dxfId="71">
      <formula>NOT(ISERROR(SEARCH("Selezionare",G58)))</formula>
    </cfRule>
  </conditionalFormatting>
  <conditionalFormatting sqref="V62:V63">
    <cfRule type="containsText" priority="11" operator="containsText" aboveAverage="0" equalAverage="0" bottom="0" percent="0" rank="0" text="CHECK" dxfId="72">
      <formula>NOT(ISERROR(SEARCH("CHECK",V62)))</formula>
    </cfRule>
    <cfRule type="containsText" priority="12" operator="containsText" aboveAverage="0" equalAverage="0" bottom="0" percent="0" rank="0" text="ok" dxfId="73">
      <formula>NOT(ISERROR(SEARCH("ok",V62)))</formula>
    </cfRule>
  </conditionalFormatting>
  <dataValidations count="1">
    <dataValidation allowBlank="true" error="Selezionare una tra le opzioni disponibili" errorTitle="Valore non valido" operator="between" showDropDown="false" showErrorMessage="true" showInputMessage="true" sqref="E58" type="list">
      <formula1>Elenco!$I$6:$I$7</formula1>
      <formula2>0</formula2>
    </dataValidation>
  </dataValidations>
  <printOptions headings="false" gridLines="false" gridLinesSet="true" horizontalCentered="true" verticalCentered="true"/>
  <pageMargins left="0.118055555555556" right="0.118055555555556" top="0.157638888888889" bottom="0.157638888888889" header="0.511805555555555" footer="0.511805555555555"/>
  <pageSetup paperSize="9" scale="55" firstPageNumber="0" fitToWidth="1" fitToHeight="1" pageOrder="downThenOver" orientation="landscape" blackAndWhite="false" draft="false" cellComments="none" useFirstPageNumber="false" horizontalDpi="300" verticalDpi="300" copies="1"/>
  <headerFooter differentFirst="false" differentOddEven="false">
    <oddHeader/>
    <oddFooter/>
  </headerFooter>
</worksheet>
</file>

<file path=xl/worksheets/sheet13.xml><?xml version="1.0" encoding="utf-8"?>
<worksheet xmlns="http://schemas.openxmlformats.org/spreadsheetml/2006/main" xmlns:r="http://schemas.openxmlformats.org/officeDocument/2006/relationships">
  <sheetPr filterMode="false">
    <pageSetUpPr fitToPage="false"/>
  </sheetPr>
  <dimension ref="A1:D63"/>
  <sheetViews>
    <sheetView showFormulas="false" showGridLines="false" showRowColHeaders="true" showZeros="true" rightToLeft="false" tabSelected="false" showOutlineSymbols="true" defaultGridColor="true" view="pageBreakPreview" topLeftCell="A1" colorId="64" zoomScale="100" zoomScaleNormal="100" zoomScalePageLayoutView="100" workbookViewId="0">
      <selection pane="topLeft" activeCell="C49" activeCellId="0" sqref="C49"/>
    </sheetView>
  </sheetViews>
  <sheetFormatPr defaultRowHeight="11.25" zeroHeight="false" outlineLevelRow="0" outlineLevelCol="0"/>
  <cols>
    <col collapsed="false" customWidth="true" hidden="false" outlineLevel="0" max="1" min="1" style="147" width="7.17"/>
    <col collapsed="false" customWidth="true" hidden="false" outlineLevel="0" max="2" min="2" style="147" width="52.16"/>
    <col collapsed="false" customWidth="true" hidden="false" outlineLevel="0" max="4" min="3" style="147" width="20.5"/>
    <col collapsed="false" customWidth="true" hidden="false" outlineLevel="0" max="240" min="5" style="147" width="12.16"/>
    <col collapsed="false" customWidth="true" hidden="false" outlineLevel="0" max="241" min="241" style="147" width="7.17"/>
    <col collapsed="false" customWidth="true" hidden="false" outlineLevel="0" max="242" min="242" style="147" width="5.15"/>
    <col collapsed="false" customWidth="true" hidden="false" outlineLevel="0" max="243" min="243" style="147" width="5.99"/>
    <col collapsed="false" customWidth="true" hidden="false" outlineLevel="0" max="244" min="244" style="147" width="4.5"/>
    <col collapsed="false" customWidth="true" hidden="false" outlineLevel="0" max="245" min="245" style="147" width="5.99"/>
    <col collapsed="false" customWidth="true" hidden="false" outlineLevel="0" max="246" min="246" style="147" width="4.5"/>
    <col collapsed="false" customWidth="true" hidden="false" outlineLevel="0" max="247" min="247" style="147" width="5.99"/>
    <col collapsed="false" customWidth="true" hidden="false" outlineLevel="0" max="248" min="248" style="147" width="33.5"/>
    <col collapsed="false" customWidth="true" hidden="false" outlineLevel="0" max="249" min="249" style="147" width="4.5"/>
    <col collapsed="false" customWidth="true" hidden="false" outlineLevel="0" max="250" min="250" style="147" width="22.17"/>
    <col collapsed="false" customWidth="true" hidden="false" outlineLevel="0" max="251" min="251" style="147" width="4.5"/>
    <col collapsed="false" customWidth="true" hidden="false" outlineLevel="0" max="252" min="252" style="147" width="22.17"/>
    <col collapsed="false" customWidth="true" hidden="false" outlineLevel="0" max="253" min="253" style="147" width="16.5"/>
    <col collapsed="false" customWidth="true" hidden="false" outlineLevel="0" max="254" min="254" style="147" width="12.16"/>
    <col collapsed="false" customWidth="true" hidden="false" outlineLevel="0" max="255" min="255" style="147" width="13.5"/>
    <col collapsed="false" customWidth="true" hidden="false" outlineLevel="0" max="496" min="256" style="147" width="12.16"/>
    <col collapsed="false" customWidth="true" hidden="false" outlineLevel="0" max="497" min="497" style="147" width="7.17"/>
    <col collapsed="false" customWidth="true" hidden="false" outlineLevel="0" max="498" min="498" style="147" width="5.15"/>
    <col collapsed="false" customWidth="true" hidden="false" outlineLevel="0" max="499" min="499" style="147" width="5.99"/>
    <col collapsed="false" customWidth="true" hidden="false" outlineLevel="0" max="500" min="500" style="147" width="4.5"/>
    <col collapsed="false" customWidth="true" hidden="false" outlineLevel="0" max="501" min="501" style="147" width="5.99"/>
    <col collapsed="false" customWidth="true" hidden="false" outlineLevel="0" max="502" min="502" style="147" width="4.5"/>
    <col collapsed="false" customWidth="true" hidden="false" outlineLevel="0" max="503" min="503" style="147" width="5.99"/>
    <col collapsed="false" customWidth="true" hidden="false" outlineLevel="0" max="504" min="504" style="147" width="33.5"/>
    <col collapsed="false" customWidth="true" hidden="false" outlineLevel="0" max="505" min="505" style="147" width="4.5"/>
    <col collapsed="false" customWidth="true" hidden="false" outlineLevel="0" max="506" min="506" style="147" width="22.17"/>
    <col collapsed="false" customWidth="true" hidden="false" outlineLevel="0" max="507" min="507" style="147" width="4.5"/>
    <col collapsed="false" customWidth="true" hidden="false" outlineLevel="0" max="508" min="508" style="147" width="22.17"/>
    <col collapsed="false" customWidth="true" hidden="false" outlineLevel="0" max="509" min="509" style="147" width="16.5"/>
    <col collapsed="false" customWidth="true" hidden="false" outlineLevel="0" max="510" min="510" style="147" width="12.16"/>
    <col collapsed="false" customWidth="true" hidden="false" outlineLevel="0" max="511" min="511" style="147" width="13.5"/>
    <col collapsed="false" customWidth="true" hidden="false" outlineLevel="0" max="752" min="512" style="147" width="12.16"/>
    <col collapsed="false" customWidth="true" hidden="false" outlineLevel="0" max="753" min="753" style="147" width="7.17"/>
    <col collapsed="false" customWidth="true" hidden="false" outlineLevel="0" max="754" min="754" style="147" width="5.15"/>
    <col collapsed="false" customWidth="true" hidden="false" outlineLevel="0" max="755" min="755" style="147" width="5.99"/>
    <col collapsed="false" customWidth="true" hidden="false" outlineLevel="0" max="756" min="756" style="147" width="4.5"/>
    <col collapsed="false" customWidth="true" hidden="false" outlineLevel="0" max="757" min="757" style="147" width="5.99"/>
    <col collapsed="false" customWidth="true" hidden="false" outlineLevel="0" max="758" min="758" style="147" width="4.5"/>
    <col collapsed="false" customWidth="true" hidden="false" outlineLevel="0" max="759" min="759" style="147" width="5.99"/>
    <col collapsed="false" customWidth="true" hidden="false" outlineLevel="0" max="760" min="760" style="147" width="33.5"/>
    <col collapsed="false" customWidth="true" hidden="false" outlineLevel="0" max="761" min="761" style="147" width="4.5"/>
    <col collapsed="false" customWidth="true" hidden="false" outlineLevel="0" max="762" min="762" style="147" width="22.17"/>
    <col collapsed="false" customWidth="true" hidden="false" outlineLevel="0" max="763" min="763" style="147" width="4.5"/>
    <col collapsed="false" customWidth="true" hidden="false" outlineLevel="0" max="764" min="764" style="147" width="22.17"/>
    <col collapsed="false" customWidth="true" hidden="false" outlineLevel="0" max="765" min="765" style="147" width="16.5"/>
    <col collapsed="false" customWidth="true" hidden="false" outlineLevel="0" max="766" min="766" style="147" width="12.16"/>
    <col collapsed="false" customWidth="true" hidden="false" outlineLevel="0" max="767" min="767" style="147" width="13.5"/>
    <col collapsed="false" customWidth="true" hidden="false" outlineLevel="0" max="1008" min="768" style="147" width="12.16"/>
    <col collapsed="false" customWidth="true" hidden="false" outlineLevel="0" max="1009" min="1009" style="147" width="7.17"/>
    <col collapsed="false" customWidth="true" hidden="false" outlineLevel="0" max="1010" min="1010" style="147" width="5.15"/>
    <col collapsed="false" customWidth="true" hidden="false" outlineLevel="0" max="1011" min="1011" style="147" width="5.99"/>
    <col collapsed="false" customWidth="true" hidden="false" outlineLevel="0" max="1012" min="1012" style="147" width="4.5"/>
    <col collapsed="false" customWidth="true" hidden="false" outlineLevel="0" max="1013" min="1013" style="147" width="5.99"/>
    <col collapsed="false" customWidth="true" hidden="false" outlineLevel="0" max="1014" min="1014" style="147" width="4.5"/>
    <col collapsed="false" customWidth="true" hidden="false" outlineLevel="0" max="1015" min="1015" style="147" width="5.99"/>
    <col collapsed="false" customWidth="true" hidden="false" outlineLevel="0" max="1016" min="1016" style="147" width="33.5"/>
    <col collapsed="false" customWidth="true" hidden="false" outlineLevel="0" max="1017" min="1017" style="147" width="4.5"/>
    <col collapsed="false" customWidth="true" hidden="false" outlineLevel="0" max="1018" min="1018" style="147" width="22.17"/>
    <col collapsed="false" customWidth="true" hidden="false" outlineLevel="0" max="1019" min="1019" style="147" width="4.5"/>
    <col collapsed="false" customWidth="true" hidden="false" outlineLevel="0" max="1020" min="1020" style="147" width="22.17"/>
    <col collapsed="false" customWidth="true" hidden="false" outlineLevel="0" max="1021" min="1021" style="147" width="16.5"/>
    <col collapsed="false" customWidth="true" hidden="false" outlineLevel="0" max="1022" min="1022" style="147" width="12.16"/>
    <col collapsed="false" customWidth="true" hidden="false" outlineLevel="0" max="1023" min="1023" style="147" width="13.5"/>
    <col collapsed="false" customWidth="true" hidden="false" outlineLevel="0" max="1025" min="1024" style="147" width="12.16"/>
  </cols>
  <sheetData>
    <row r="1" s="148" customFormat="true" ht="11.25" hidden="false" customHeight="false" outlineLevel="0" collapsed="false">
      <c r="B1" s="149"/>
      <c r="C1" s="150"/>
      <c r="D1" s="150"/>
    </row>
    <row r="2" s="148" customFormat="true" ht="10.5" hidden="false" customHeight="true" outlineLevel="0" collapsed="false">
      <c r="A2" s="151"/>
      <c r="B2" s="152" t="s">
        <v>76</v>
      </c>
      <c r="C2" s="153"/>
      <c r="D2" s="153"/>
    </row>
    <row r="3" s="148" customFormat="true" ht="10.5" hidden="false" customHeight="true" outlineLevel="0" collapsed="false">
      <c r="A3" s="151"/>
      <c r="B3" s="154" t="s">
        <v>77</v>
      </c>
      <c r="C3" s="154"/>
      <c r="D3" s="154"/>
    </row>
    <row r="4" s="148" customFormat="true" ht="24" hidden="false" customHeight="true" outlineLevel="0" collapsed="false">
      <c r="A4" s="151"/>
      <c r="B4" s="155" t="s">
        <v>78</v>
      </c>
      <c r="C4" s="156"/>
      <c r="D4" s="157"/>
    </row>
    <row r="5" s="148" customFormat="true" ht="24" hidden="false" customHeight="true" outlineLevel="0" collapsed="false">
      <c r="A5" s="151"/>
      <c r="B5" s="155"/>
      <c r="C5" s="156"/>
      <c r="D5" s="157"/>
    </row>
    <row r="6" s="148" customFormat="true" ht="10.5" hidden="false" customHeight="true" outlineLevel="0" collapsed="false">
      <c r="A6" s="151"/>
      <c r="B6" s="158" t="s">
        <v>79</v>
      </c>
      <c r="C6" s="159" t="s">
        <v>80</v>
      </c>
      <c r="D6" s="159" t="s">
        <v>81</v>
      </c>
    </row>
    <row r="7" s="148" customFormat="true" ht="10.5" hidden="false" customHeight="true" outlineLevel="0" collapsed="false">
      <c r="A7" s="151"/>
      <c r="B7" s="158"/>
      <c r="C7" s="160" t="s">
        <v>82</v>
      </c>
      <c r="D7" s="160" t="s">
        <v>82</v>
      </c>
    </row>
    <row r="8" s="148" customFormat="true" ht="21" hidden="false" customHeight="true" outlineLevel="0" collapsed="false">
      <c r="A8" s="151"/>
      <c r="B8" s="161" t="s">
        <v>83</v>
      </c>
      <c r="C8" s="162"/>
      <c r="D8" s="162"/>
    </row>
    <row r="9" s="148" customFormat="true" ht="10.5" hidden="false" customHeight="true" outlineLevel="0" collapsed="false">
      <c r="A9" s="151"/>
      <c r="B9" s="163" t="s">
        <v>84</v>
      </c>
      <c r="C9" s="164"/>
      <c r="D9" s="164"/>
    </row>
    <row r="10" s="148" customFormat="true" ht="10.5" hidden="false" customHeight="true" outlineLevel="0" collapsed="false">
      <c r="A10" s="151"/>
      <c r="B10" s="165" t="s">
        <v>85</v>
      </c>
      <c r="C10" s="166"/>
      <c r="D10" s="166"/>
    </row>
    <row r="11" s="148" customFormat="true" ht="10.5" hidden="false" customHeight="true" outlineLevel="0" collapsed="false">
      <c r="A11" s="151"/>
      <c r="B11" s="163" t="s">
        <v>86</v>
      </c>
      <c r="C11" s="167"/>
      <c r="D11" s="167"/>
    </row>
    <row r="12" s="148" customFormat="true" ht="10.5" hidden="false" customHeight="true" outlineLevel="0" collapsed="false">
      <c r="A12" s="151"/>
      <c r="B12" s="163" t="s">
        <v>87</v>
      </c>
      <c r="C12" s="168" t="n">
        <f aca="false">C10-C11</f>
        <v>0</v>
      </c>
      <c r="D12" s="168" t="n">
        <f aca="false">D10-D11</f>
        <v>0</v>
      </c>
    </row>
    <row r="13" s="148" customFormat="true" ht="10.5" hidden="false" customHeight="true" outlineLevel="0" collapsed="false">
      <c r="A13" s="151"/>
      <c r="B13" s="165" t="s">
        <v>88</v>
      </c>
      <c r="C13" s="166"/>
      <c r="D13" s="166"/>
    </row>
    <row r="14" s="148" customFormat="true" ht="10.5" hidden="false" customHeight="true" outlineLevel="0" collapsed="false">
      <c r="A14" s="151"/>
      <c r="B14" s="163" t="s">
        <v>86</v>
      </c>
      <c r="C14" s="166"/>
      <c r="D14" s="166"/>
    </row>
    <row r="15" s="148" customFormat="true" ht="10.5" hidden="false" customHeight="true" outlineLevel="0" collapsed="false">
      <c r="A15" s="151"/>
      <c r="B15" s="163" t="s">
        <v>89</v>
      </c>
      <c r="C15" s="166"/>
      <c r="D15" s="166"/>
    </row>
    <row r="16" s="148" customFormat="true" ht="10.5" hidden="false" customHeight="true" outlineLevel="0" collapsed="false">
      <c r="A16" s="151"/>
      <c r="B16" s="163" t="s">
        <v>90</v>
      </c>
      <c r="C16" s="168" t="n">
        <f aca="false">C13-C14-C15</f>
        <v>0</v>
      </c>
      <c r="D16" s="168" t="n">
        <f aca="false">D13-D14-D15</f>
        <v>0</v>
      </c>
    </row>
    <row r="17" s="148" customFormat="true" ht="10.5" hidden="false" customHeight="true" outlineLevel="0" collapsed="false">
      <c r="A17" s="151"/>
      <c r="B17" s="165" t="s">
        <v>91</v>
      </c>
      <c r="C17" s="169"/>
      <c r="D17" s="169"/>
    </row>
    <row r="18" s="148" customFormat="true" ht="10.5" hidden="false" customHeight="true" outlineLevel="0" collapsed="false">
      <c r="A18" s="151"/>
      <c r="B18" s="170" t="s">
        <v>92</v>
      </c>
      <c r="C18" s="168" t="n">
        <f aca="false">+C12+C16+C17</f>
        <v>0</v>
      </c>
      <c r="D18" s="168" t="n">
        <f aca="false">+D12+D16+D17</f>
        <v>0</v>
      </c>
    </row>
    <row r="19" s="148" customFormat="true" ht="10.5" hidden="false" customHeight="true" outlineLevel="0" collapsed="false">
      <c r="B19" s="163" t="s">
        <v>93</v>
      </c>
      <c r="C19" s="171"/>
      <c r="D19" s="171"/>
    </row>
    <row r="20" s="148" customFormat="true" ht="10.5" hidden="false" customHeight="true" outlineLevel="0" collapsed="false">
      <c r="A20" s="151"/>
      <c r="B20" s="165" t="s">
        <v>94</v>
      </c>
      <c r="C20" s="169"/>
      <c r="D20" s="169"/>
    </row>
    <row r="21" s="148" customFormat="true" ht="10.5" hidden="false" customHeight="true" outlineLevel="0" collapsed="false">
      <c r="A21" s="151"/>
      <c r="B21" s="165" t="s">
        <v>95</v>
      </c>
      <c r="C21" s="172"/>
      <c r="D21" s="172"/>
    </row>
    <row r="22" s="148" customFormat="true" ht="10.5" hidden="false" customHeight="true" outlineLevel="0" collapsed="false">
      <c r="A22" s="151"/>
      <c r="B22" s="163" t="s">
        <v>96</v>
      </c>
      <c r="C22" s="167"/>
      <c r="D22" s="167"/>
    </row>
    <row r="23" s="148" customFormat="true" ht="10.5" hidden="false" customHeight="true" outlineLevel="0" collapsed="false">
      <c r="A23" s="151"/>
      <c r="B23" s="163" t="s">
        <v>97</v>
      </c>
      <c r="C23" s="167"/>
      <c r="D23" s="167"/>
    </row>
    <row r="24" s="148" customFormat="true" ht="10.5" hidden="false" customHeight="true" outlineLevel="0" collapsed="false">
      <c r="A24" s="151"/>
      <c r="B24" s="163" t="s">
        <v>98</v>
      </c>
      <c r="C24" s="168" t="n">
        <f aca="false">SUM(C22:C23)</f>
        <v>0</v>
      </c>
      <c r="D24" s="168" t="n">
        <f aca="false">SUM(D22:D23)</f>
        <v>0</v>
      </c>
    </row>
    <row r="25" s="148" customFormat="true" ht="10.5" hidden="false" customHeight="true" outlineLevel="0" collapsed="false">
      <c r="A25" s="151"/>
      <c r="B25" s="165" t="s">
        <v>99</v>
      </c>
      <c r="C25" s="169"/>
      <c r="D25" s="169"/>
    </row>
    <row r="26" s="148" customFormat="true" ht="10.5" hidden="false" customHeight="true" outlineLevel="0" collapsed="false">
      <c r="A26" s="151"/>
      <c r="B26" s="165" t="s">
        <v>100</v>
      </c>
      <c r="C26" s="169"/>
      <c r="D26" s="169"/>
    </row>
    <row r="27" s="148" customFormat="true" ht="10.5" hidden="false" customHeight="true" outlineLevel="0" collapsed="false">
      <c r="A27" s="151"/>
      <c r="B27" s="170" t="s">
        <v>101</v>
      </c>
      <c r="C27" s="168" t="n">
        <f aca="false">+C20+C24+C25+C26</f>
        <v>0</v>
      </c>
      <c r="D27" s="168" t="n">
        <f aca="false">+D20+D24+D25+D26</f>
        <v>0</v>
      </c>
    </row>
    <row r="28" s="148" customFormat="true" ht="10.5" hidden="false" customHeight="true" outlineLevel="0" collapsed="false">
      <c r="A28" s="151"/>
      <c r="B28" s="170" t="s">
        <v>102</v>
      </c>
      <c r="C28" s="169"/>
      <c r="D28" s="169"/>
    </row>
    <row r="29" s="148" customFormat="true" ht="10.5" hidden="false" customHeight="true" outlineLevel="0" collapsed="false">
      <c r="A29" s="151"/>
      <c r="B29" s="173" t="s">
        <v>103</v>
      </c>
      <c r="C29" s="174" t="n">
        <f aca="false">+C8+C18+C27+C28</f>
        <v>0</v>
      </c>
      <c r="D29" s="174" t="n">
        <f aca="false">+D8+D18+D27+D28</f>
        <v>0</v>
      </c>
    </row>
    <row r="30" s="148" customFormat="true" ht="10.5" hidden="false" customHeight="true" outlineLevel="0" collapsed="false">
      <c r="A30" s="151"/>
      <c r="B30" s="175" t="s">
        <v>104</v>
      </c>
      <c r="C30" s="159" t="s">
        <v>80</v>
      </c>
      <c r="D30" s="159" t="s">
        <v>81</v>
      </c>
    </row>
    <row r="31" s="148" customFormat="true" ht="10.5" hidden="false" customHeight="true" outlineLevel="0" collapsed="false">
      <c r="A31" s="151"/>
      <c r="B31" s="175" t="s">
        <v>104</v>
      </c>
      <c r="C31" s="160" t="s">
        <v>82</v>
      </c>
      <c r="D31" s="160" t="s">
        <v>82</v>
      </c>
    </row>
    <row r="32" s="148" customFormat="true" ht="10.5" hidden="false" customHeight="true" outlineLevel="0" collapsed="false">
      <c r="A32" s="151"/>
      <c r="B32" s="176" t="s">
        <v>105</v>
      </c>
      <c r="C32" s="177"/>
      <c r="D32" s="177"/>
    </row>
    <row r="33" s="148" customFormat="true" ht="10.5" hidden="false" customHeight="true" outlineLevel="0" collapsed="false">
      <c r="A33" s="151"/>
      <c r="B33" s="165" t="s">
        <v>106</v>
      </c>
      <c r="C33" s="169"/>
      <c r="D33" s="169"/>
    </row>
    <row r="34" s="148" customFormat="true" ht="10.5" hidden="false" customHeight="true" outlineLevel="0" collapsed="false">
      <c r="A34" s="151"/>
      <c r="B34" s="165" t="s">
        <v>107</v>
      </c>
      <c r="C34" s="169"/>
      <c r="D34" s="169"/>
    </row>
    <row r="35" s="148" customFormat="true" ht="10.5" hidden="false" customHeight="true" outlineLevel="0" collapsed="false">
      <c r="A35" s="151"/>
      <c r="B35" s="165" t="s">
        <v>108</v>
      </c>
      <c r="C35" s="169"/>
      <c r="D35" s="169"/>
    </row>
    <row r="36" s="148" customFormat="true" ht="10.5" hidden="false" customHeight="true" outlineLevel="0" collapsed="false">
      <c r="A36" s="151"/>
      <c r="B36" s="165" t="s">
        <v>109</v>
      </c>
      <c r="C36" s="169"/>
      <c r="D36" s="169"/>
    </row>
    <row r="37" s="148" customFormat="true" ht="10.5" hidden="false" customHeight="true" outlineLevel="0" collapsed="false">
      <c r="A37" s="151"/>
      <c r="B37" s="165" t="s">
        <v>110</v>
      </c>
      <c r="C37" s="169"/>
      <c r="D37" s="169"/>
    </row>
    <row r="38" s="148" customFormat="true" ht="10.5" hidden="false" customHeight="true" outlineLevel="0" collapsed="false">
      <c r="A38" s="151"/>
      <c r="B38" s="165" t="s">
        <v>111</v>
      </c>
      <c r="C38" s="169"/>
      <c r="D38" s="169"/>
    </row>
    <row r="39" s="148" customFormat="true" ht="10.5" hidden="false" customHeight="true" outlineLevel="0" collapsed="false">
      <c r="A39" s="151"/>
      <c r="B39" s="165" t="s">
        <v>112</v>
      </c>
      <c r="C39" s="169"/>
      <c r="D39" s="169"/>
    </row>
    <row r="40" s="148" customFormat="true" ht="10.5" hidden="false" customHeight="true" outlineLevel="0" collapsed="false">
      <c r="A40" s="151"/>
      <c r="B40" s="165" t="s">
        <v>113</v>
      </c>
      <c r="C40" s="169"/>
      <c r="D40" s="169"/>
    </row>
    <row r="41" s="148" customFormat="true" ht="10.5" hidden="false" customHeight="true" outlineLevel="0" collapsed="false">
      <c r="A41" s="151"/>
      <c r="B41" s="165" t="s">
        <v>114</v>
      </c>
      <c r="C41" s="169"/>
      <c r="D41" s="169"/>
    </row>
    <row r="42" s="148" customFormat="true" ht="10.5" hidden="false" customHeight="true" outlineLevel="0" collapsed="false">
      <c r="A42" s="151"/>
      <c r="B42" s="170" t="s">
        <v>115</v>
      </c>
      <c r="C42" s="168" t="n">
        <f aca="false">SUM(C33:C41)</f>
        <v>0</v>
      </c>
      <c r="D42" s="168" t="n">
        <f aca="false">SUM(D33:D41)</f>
        <v>0</v>
      </c>
    </row>
    <row r="43" s="148" customFormat="true" ht="10.5" hidden="false" customHeight="true" outlineLevel="0" collapsed="false">
      <c r="A43" s="151"/>
      <c r="B43" s="170" t="s">
        <v>116</v>
      </c>
      <c r="C43" s="169"/>
      <c r="D43" s="169"/>
    </row>
    <row r="44" s="148" customFormat="true" ht="10.5" hidden="false" customHeight="true" outlineLevel="0" collapsed="false">
      <c r="A44" s="151"/>
      <c r="B44" s="170" t="s">
        <v>117</v>
      </c>
      <c r="C44" s="169"/>
      <c r="D44" s="169"/>
    </row>
    <row r="45" s="148" customFormat="true" ht="10.5" hidden="false" customHeight="true" outlineLevel="0" collapsed="false">
      <c r="A45" s="151"/>
      <c r="B45" s="163" t="s">
        <v>118</v>
      </c>
      <c r="C45" s="164"/>
      <c r="D45" s="164"/>
    </row>
    <row r="46" s="148" customFormat="true" ht="10.5" hidden="false" customHeight="true" outlineLevel="0" collapsed="false">
      <c r="A46" s="151"/>
      <c r="B46" s="163" t="s">
        <v>96</v>
      </c>
      <c r="C46" s="166"/>
      <c r="D46" s="166"/>
    </row>
    <row r="47" s="148" customFormat="true" ht="10.5" hidden="false" customHeight="true" outlineLevel="0" collapsed="false">
      <c r="A47" s="151"/>
      <c r="B47" s="163" t="s">
        <v>97</v>
      </c>
      <c r="C47" s="166"/>
      <c r="D47" s="166"/>
    </row>
    <row r="48" s="148" customFormat="true" ht="10.5" hidden="false" customHeight="true" outlineLevel="0" collapsed="false">
      <c r="A48" s="151"/>
      <c r="B48" s="170" t="s">
        <v>119</v>
      </c>
      <c r="C48" s="168" t="n">
        <f aca="false">SUM(C46:C47)</f>
        <v>0</v>
      </c>
      <c r="D48" s="168" t="n">
        <f aca="false">SUM(D46:D47)</f>
        <v>0</v>
      </c>
    </row>
    <row r="49" s="148" customFormat="true" ht="10.5" hidden="false" customHeight="true" outlineLevel="0" collapsed="false">
      <c r="A49" s="151"/>
      <c r="B49" s="170" t="s">
        <v>120</v>
      </c>
      <c r="C49" s="169"/>
      <c r="D49" s="169"/>
    </row>
    <row r="50" s="148" customFormat="true" ht="10.5" hidden="false" customHeight="true" outlineLevel="0" collapsed="false">
      <c r="A50" s="151"/>
      <c r="B50" s="173" t="s">
        <v>121</v>
      </c>
      <c r="C50" s="174" t="n">
        <f aca="false">+C42+C43+C44+C48+C49</f>
        <v>0</v>
      </c>
      <c r="D50" s="174" t="n">
        <f aca="false">+D42+D43+D44+D48+D49</f>
        <v>0</v>
      </c>
    </row>
    <row r="51" customFormat="false" ht="10.5" hidden="false" customHeight="true" outlineLevel="0" collapsed="false">
      <c r="B51" s="178" t="str">
        <f aca="false">IF(C4="","CHECK",IF(C4="NO","OK",IF(AND(C4="SI",C29&gt;0,D29&gt;0,C50&gt;0,D50&gt;0,(C29=C50),(D29=D50)),"OK","CHECK")))</f>
        <v>CHECK</v>
      </c>
      <c r="C51" s="178"/>
      <c r="D51" s="178"/>
    </row>
    <row r="52" customFormat="false" ht="10.5" hidden="false" customHeight="true" outlineLevel="0" collapsed="false"/>
    <row r="53" customFormat="false" ht="10.5" hidden="false" customHeight="true" outlineLevel="0" collapsed="false"/>
    <row r="54" customFormat="false" ht="10.5" hidden="false" customHeight="true" outlineLevel="0" collapsed="false"/>
    <row r="55" customFormat="false" ht="10.5" hidden="false" customHeight="true" outlineLevel="0" collapsed="false"/>
    <row r="56" customFormat="false" ht="10.5" hidden="false" customHeight="true" outlineLevel="0" collapsed="false"/>
    <row r="57" customFormat="false" ht="10.5" hidden="false" customHeight="true" outlineLevel="0" collapsed="false"/>
    <row r="58" customFormat="false" ht="10.5" hidden="false" customHeight="true" outlineLevel="0" collapsed="false"/>
    <row r="59" customFormat="false" ht="10.5" hidden="false" customHeight="true" outlineLevel="0" collapsed="false"/>
    <row r="60" customFormat="false" ht="10.5" hidden="false" customHeight="true" outlineLevel="0" collapsed="false"/>
    <row r="61" customFormat="false" ht="10.5" hidden="false" customHeight="true" outlineLevel="0" collapsed="false"/>
    <row r="62" customFormat="false" ht="10.5" hidden="false" customHeight="true" outlineLevel="0" collapsed="false"/>
    <row r="63" customFormat="false" ht="10.5" hidden="false" customHeight="true" outlineLevel="0" collapsed="false"/>
  </sheetData>
  <sheetProtection algorithmName="SHA-512" hashValue="UQa1KaKDOZO2LdPszO73t0JirWLO/wNDbVCvvq4uYPaljL/b8ZhiBW0ywVDCEwXlQxLbJqlv2Gnek3QoF+FtQg==" saltValue="6hZ9fL0+iATANqklBqqBbQ==" spinCount="100000" sheet="true" objects="true" scenarios="true"/>
  <mergeCells count="7">
    <mergeCell ref="B3:D3"/>
    <mergeCell ref="B4:B5"/>
    <mergeCell ref="C4:C5"/>
    <mergeCell ref="D4:D5"/>
    <mergeCell ref="B6:B7"/>
    <mergeCell ref="B30:B31"/>
    <mergeCell ref="B51:D51"/>
  </mergeCells>
  <conditionalFormatting sqref="B51">
    <cfRule type="containsText" priority="2" operator="containsText" aboveAverage="0" equalAverage="0" bottom="0" percent="0" rank="0" text="CHECK" dxfId="74">
      <formula>NOT(ISERROR(SEARCH("CHECK",B51)))</formula>
    </cfRule>
    <cfRule type="containsText" priority="3" operator="containsText" aboveAverage="0" equalAverage="0" bottom="0" percent="0" rank="0" text="OK" dxfId="75">
      <formula>NOT(ISERROR(SEARCH("OK",B51)))</formula>
    </cfRule>
  </conditionalFormatting>
  <dataValidations count="1">
    <dataValidation allowBlank="true" error="Selezionare una delle opzioni disponibili." errorTitle="Valore non valido" operator="between" showDropDown="false" showErrorMessage="true" showInputMessage="true" sqref="C4:C5" type="list">
      <formula1>Elenco!$H$6:$H$7</formula1>
      <formula2>0</formula2>
    </dataValidation>
  </dataValidations>
  <printOptions headings="false" gridLines="false" gridLinesSet="true" horizontalCentered="true" verticalCentered="true"/>
  <pageMargins left="0.196527777777778" right="0.196527777777778" top="0.196527777777778" bottom="0.196527777777778"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xl/worksheets/sheet14.xml><?xml version="1.0" encoding="utf-8"?>
<worksheet xmlns="http://schemas.openxmlformats.org/spreadsheetml/2006/main" xmlns:r="http://schemas.openxmlformats.org/officeDocument/2006/relationships">
  <sheetPr filterMode="false">
    <pageSetUpPr fitToPage="false"/>
  </sheetPr>
  <dimension ref="A1:D83"/>
  <sheetViews>
    <sheetView showFormulas="false" showGridLines="true" showRowColHeaders="true" showZeros="true" rightToLeft="false" tabSelected="false" showOutlineSymbols="true" defaultGridColor="true" view="pageBreakPreview" topLeftCell="A1" colorId="64" zoomScale="100" zoomScaleNormal="100" zoomScalePageLayoutView="100" workbookViewId="0">
      <selection pane="topLeft" activeCell="D82" activeCellId="0" sqref="D82"/>
    </sheetView>
  </sheetViews>
  <sheetFormatPr defaultRowHeight="11.25" zeroHeight="false" outlineLevelRow="0" outlineLevelCol="0"/>
  <cols>
    <col collapsed="false" customWidth="true" hidden="false" outlineLevel="0" max="1" min="1" style="148" width="6.83"/>
    <col collapsed="false" customWidth="true" hidden="false" outlineLevel="0" max="2" min="2" style="148" width="74.16"/>
    <col collapsed="false" customWidth="true" hidden="false" outlineLevel="0" max="4" min="3" style="148" width="20.5"/>
    <col collapsed="false" customWidth="true" hidden="false" outlineLevel="0" max="8" min="5" style="148" width="15.5"/>
    <col collapsed="false" customWidth="true" hidden="false" outlineLevel="0" max="245" min="9" style="148" width="12.16"/>
    <col collapsed="false" customWidth="true" hidden="false" outlineLevel="0" max="246" min="246" style="148" width="6.83"/>
    <col collapsed="false" customWidth="true" hidden="false" outlineLevel="0" max="247" min="247" style="148" width="4.99"/>
    <col collapsed="false" customWidth="true" hidden="false" outlineLevel="0" max="248" min="248" style="148" width="5.99"/>
    <col collapsed="false" customWidth="true" hidden="false" outlineLevel="0" max="249" min="249" style="148" width="4.5"/>
    <col collapsed="false" customWidth="true" hidden="false" outlineLevel="0" max="250" min="250" style="148" width="5.99"/>
    <col collapsed="false" customWidth="true" hidden="false" outlineLevel="0" max="251" min="251" style="148" width="4.5"/>
    <col collapsed="false" customWidth="true" hidden="false" outlineLevel="0" max="252" min="252" style="148" width="5.99"/>
    <col collapsed="false" customWidth="true" hidden="false" outlineLevel="0" max="253" min="253" style="148" width="38.16"/>
    <col collapsed="false" customWidth="true" hidden="false" outlineLevel="0" max="254" min="254" style="148" width="6.83"/>
    <col collapsed="false" customWidth="true" hidden="false" outlineLevel="0" max="255" min="255" style="148" width="22.17"/>
    <col collapsed="false" customWidth="true" hidden="false" outlineLevel="0" max="256" min="256" style="148" width="4.5"/>
    <col collapsed="false" customWidth="true" hidden="false" outlineLevel="0" max="257" min="257" style="148" width="22.17"/>
    <col collapsed="false" customWidth="true" hidden="false" outlineLevel="0" max="258" min="258" style="148" width="12.16"/>
    <col collapsed="false" customWidth="true" hidden="false" outlineLevel="0" max="259" min="259" style="148" width="13.5"/>
    <col collapsed="false" customWidth="true" hidden="false" outlineLevel="0" max="260" min="260" style="148" width="15"/>
    <col collapsed="false" customWidth="true" hidden="false" outlineLevel="0" max="501" min="261" style="148" width="12.16"/>
    <col collapsed="false" customWidth="true" hidden="false" outlineLevel="0" max="502" min="502" style="148" width="6.83"/>
    <col collapsed="false" customWidth="true" hidden="false" outlineLevel="0" max="503" min="503" style="148" width="4.99"/>
    <col collapsed="false" customWidth="true" hidden="false" outlineLevel="0" max="504" min="504" style="148" width="5.99"/>
    <col collapsed="false" customWidth="true" hidden="false" outlineLevel="0" max="505" min="505" style="148" width="4.5"/>
    <col collapsed="false" customWidth="true" hidden="false" outlineLevel="0" max="506" min="506" style="148" width="5.99"/>
    <col collapsed="false" customWidth="true" hidden="false" outlineLevel="0" max="507" min="507" style="148" width="4.5"/>
    <col collapsed="false" customWidth="true" hidden="false" outlineLevel="0" max="508" min="508" style="148" width="5.99"/>
    <col collapsed="false" customWidth="true" hidden="false" outlineLevel="0" max="509" min="509" style="148" width="38.16"/>
    <col collapsed="false" customWidth="true" hidden="false" outlineLevel="0" max="510" min="510" style="148" width="6.83"/>
    <col collapsed="false" customWidth="true" hidden="false" outlineLevel="0" max="511" min="511" style="148" width="22.17"/>
    <col collapsed="false" customWidth="true" hidden="false" outlineLevel="0" max="512" min="512" style="148" width="4.5"/>
    <col collapsed="false" customWidth="true" hidden="false" outlineLevel="0" max="513" min="513" style="148" width="22.17"/>
    <col collapsed="false" customWidth="true" hidden="false" outlineLevel="0" max="514" min="514" style="148" width="12.16"/>
    <col collapsed="false" customWidth="true" hidden="false" outlineLevel="0" max="515" min="515" style="148" width="13.5"/>
    <col collapsed="false" customWidth="true" hidden="false" outlineLevel="0" max="516" min="516" style="148" width="15"/>
    <col collapsed="false" customWidth="true" hidden="false" outlineLevel="0" max="757" min="517" style="148" width="12.16"/>
    <col collapsed="false" customWidth="true" hidden="false" outlineLevel="0" max="758" min="758" style="148" width="6.83"/>
    <col collapsed="false" customWidth="true" hidden="false" outlineLevel="0" max="759" min="759" style="148" width="4.99"/>
    <col collapsed="false" customWidth="true" hidden="false" outlineLevel="0" max="760" min="760" style="148" width="5.99"/>
    <col collapsed="false" customWidth="true" hidden="false" outlineLevel="0" max="761" min="761" style="148" width="4.5"/>
    <col collapsed="false" customWidth="true" hidden="false" outlineLevel="0" max="762" min="762" style="148" width="5.99"/>
    <col collapsed="false" customWidth="true" hidden="false" outlineLevel="0" max="763" min="763" style="148" width="4.5"/>
    <col collapsed="false" customWidth="true" hidden="false" outlineLevel="0" max="764" min="764" style="148" width="5.99"/>
    <col collapsed="false" customWidth="true" hidden="false" outlineLevel="0" max="765" min="765" style="148" width="38.16"/>
    <col collapsed="false" customWidth="true" hidden="false" outlineLevel="0" max="766" min="766" style="148" width="6.83"/>
    <col collapsed="false" customWidth="true" hidden="false" outlineLevel="0" max="767" min="767" style="148" width="22.17"/>
    <col collapsed="false" customWidth="true" hidden="false" outlineLevel="0" max="768" min="768" style="148" width="4.5"/>
    <col collapsed="false" customWidth="true" hidden="false" outlineLevel="0" max="769" min="769" style="148" width="22.17"/>
    <col collapsed="false" customWidth="true" hidden="false" outlineLevel="0" max="770" min="770" style="148" width="12.16"/>
    <col collapsed="false" customWidth="true" hidden="false" outlineLevel="0" max="771" min="771" style="148" width="13.5"/>
    <col collapsed="false" customWidth="true" hidden="false" outlineLevel="0" max="772" min="772" style="148" width="15"/>
    <col collapsed="false" customWidth="true" hidden="false" outlineLevel="0" max="1013" min="773" style="148" width="12.16"/>
    <col collapsed="false" customWidth="true" hidden="false" outlineLevel="0" max="1014" min="1014" style="148" width="6.83"/>
    <col collapsed="false" customWidth="true" hidden="false" outlineLevel="0" max="1015" min="1015" style="148" width="4.99"/>
    <col collapsed="false" customWidth="true" hidden="false" outlineLevel="0" max="1016" min="1016" style="148" width="5.99"/>
    <col collapsed="false" customWidth="true" hidden="false" outlineLevel="0" max="1017" min="1017" style="148" width="4.5"/>
    <col collapsed="false" customWidth="true" hidden="false" outlineLevel="0" max="1018" min="1018" style="148" width="5.99"/>
    <col collapsed="false" customWidth="true" hidden="false" outlineLevel="0" max="1019" min="1019" style="148" width="4.5"/>
    <col collapsed="false" customWidth="true" hidden="false" outlineLevel="0" max="1020" min="1020" style="148" width="5.99"/>
    <col collapsed="false" customWidth="true" hidden="false" outlineLevel="0" max="1021" min="1021" style="148" width="38.16"/>
    <col collapsed="false" customWidth="true" hidden="false" outlineLevel="0" max="1022" min="1022" style="148" width="6.83"/>
    <col collapsed="false" customWidth="true" hidden="false" outlineLevel="0" max="1023" min="1023" style="148" width="22.17"/>
    <col collapsed="false" customWidth="true" hidden="false" outlineLevel="0" max="1025" min="1024" style="148" width="4.5"/>
  </cols>
  <sheetData>
    <row r="1" customFormat="false" ht="11.25" hidden="false" customHeight="false" outlineLevel="0" collapsed="false">
      <c r="A1" s="151"/>
      <c r="B1" s="179"/>
      <c r="C1" s="151"/>
      <c r="D1" s="151"/>
    </row>
    <row r="2" customFormat="false" ht="11.25" hidden="false" customHeight="false" outlineLevel="0" collapsed="false">
      <c r="A2" s="151"/>
      <c r="B2" s="179"/>
      <c r="C2" s="151"/>
      <c r="D2" s="151"/>
    </row>
    <row r="3" customFormat="false" ht="16.5" hidden="false" customHeight="false" outlineLevel="0" collapsed="false">
      <c r="A3" s="151"/>
      <c r="B3" s="152" t="s">
        <v>122</v>
      </c>
      <c r="C3" s="180"/>
      <c r="D3" s="180"/>
    </row>
    <row r="4" customFormat="false" ht="12.75" hidden="false" customHeight="false" outlineLevel="0" collapsed="false">
      <c r="A4" s="151"/>
      <c r="B4" s="154" t="s">
        <v>123</v>
      </c>
      <c r="C4" s="154"/>
      <c r="D4" s="154"/>
    </row>
    <row r="5" customFormat="false" ht="11.25" hidden="false" customHeight="false" outlineLevel="0" collapsed="false">
      <c r="A5" s="151"/>
      <c r="B5" s="181"/>
      <c r="C5" s="159" t="s">
        <v>80</v>
      </c>
      <c r="D5" s="159" t="s">
        <v>81</v>
      </c>
    </row>
    <row r="6" customFormat="false" ht="12" hidden="false" customHeight="false" outlineLevel="0" collapsed="false">
      <c r="A6" s="151"/>
      <c r="B6" s="181"/>
      <c r="C6" s="160" t="s">
        <v>82</v>
      </c>
      <c r="D6" s="160" t="s">
        <v>82</v>
      </c>
    </row>
    <row r="7" customFormat="false" ht="11.25" hidden="false" customHeight="false" outlineLevel="0" collapsed="false">
      <c r="A7" s="151"/>
      <c r="B7" s="182" t="s">
        <v>124</v>
      </c>
      <c r="C7" s="183"/>
      <c r="D7" s="183"/>
    </row>
    <row r="8" customFormat="false" ht="11.25" hidden="false" customHeight="false" outlineLevel="0" collapsed="false">
      <c r="A8" s="151"/>
      <c r="B8" s="184" t="s">
        <v>125</v>
      </c>
      <c r="C8" s="185"/>
      <c r="D8" s="185"/>
    </row>
    <row r="9" customFormat="false" ht="11.25" hidden="false" customHeight="false" outlineLevel="0" collapsed="false">
      <c r="A9" s="151"/>
      <c r="B9" s="184" t="s">
        <v>126</v>
      </c>
      <c r="C9" s="186"/>
      <c r="D9" s="186"/>
    </row>
    <row r="10" customFormat="false" ht="11.25" hidden="false" customHeight="false" outlineLevel="0" collapsed="false">
      <c r="A10" s="151"/>
      <c r="B10" s="184" t="s">
        <v>127</v>
      </c>
      <c r="C10" s="185"/>
      <c r="D10" s="185"/>
    </row>
    <row r="11" customFormat="false" ht="11.25" hidden="false" customHeight="false" outlineLevel="0" collapsed="false">
      <c r="A11" s="151"/>
      <c r="B11" s="184" t="s">
        <v>128</v>
      </c>
      <c r="C11" s="186"/>
      <c r="D11" s="186"/>
    </row>
    <row r="12" customFormat="false" ht="11.25" hidden="false" customHeight="false" outlineLevel="0" collapsed="false">
      <c r="A12" s="151"/>
      <c r="B12" s="184" t="s">
        <v>129</v>
      </c>
      <c r="C12" s="187"/>
      <c r="D12" s="187"/>
    </row>
    <row r="13" customFormat="false" ht="11.25" hidden="false" customHeight="false" outlineLevel="0" collapsed="false">
      <c r="A13" s="151"/>
      <c r="B13" s="188" t="s">
        <v>130</v>
      </c>
      <c r="C13" s="189"/>
      <c r="D13" s="189"/>
    </row>
    <row r="14" customFormat="false" ht="11.25" hidden="false" customHeight="false" outlineLevel="0" collapsed="false">
      <c r="A14" s="151"/>
      <c r="B14" s="188" t="s">
        <v>131</v>
      </c>
      <c r="C14" s="189"/>
      <c r="D14" s="189"/>
    </row>
    <row r="15" customFormat="false" ht="11.25" hidden="false" customHeight="false" outlineLevel="0" collapsed="false">
      <c r="A15" s="151"/>
      <c r="B15" s="184" t="s">
        <v>132</v>
      </c>
      <c r="C15" s="190" t="n">
        <f aca="false">SUM(C13:C14)</f>
        <v>0</v>
      </c>
      <c r="D15" s="190" t="n">
        <f aca="false">SUM(D13:D14)</f>
        <v>0</v>
      </c>
    </row>
    <row r="16" customFormat="false" ht="11.25" hidden="false" customHeight="false" outlineLevel="0" collapsed="false">
      <c r="A16" s="151"/>
      <c r="B16" s="184" t="s">
        <v>133</v>
      </c>
      <c r="C16" s="190" t="n">
        <f aca="false">+C8+C9+C10+C11+C15</f>
        <v>0</v>
      </c>
      <c r="D16" s="190" t="n">
        <f aca="false">+D8+D9+D10+D11+D15</f>
        <v>0</v>
      </c>
    </row>
    <row r="17" customFormat="false" ht="11.25" hidden="false" customHeight="false" outlineLevel="0" collapsed="false">
      <c r="A17" s="151"/>
      <c r="B17" s="184" t="s">
        <v>134</v>
      </c>
      <c r="C17" s="191"/>
      <c r="D17" s="191"/>
    </row>
    <row r="18" customFormat="false" ht="11.25" hidden="false" customHeight="false" outlineLevel="0" collapsed="false">
      <c r="A18" s="151"/>
      <c r="B18" s="184" t="s">
        <v>135</v>
      </c>
      <c r="C18" s="186"/>
      <c r="D18" s="186"/>
    </row>
    <row r="19" customFormat="false" ht="11.25" hidden="false" customHeight="false" outlineLevel="0" collapsed="false">
      <c r="A19" s="151"/>
      <c r="B19" s="184" t="s">
        <v>136</v>
      </c>
      <c r="C19" s="185"/>
      <c r="D19" s="185"/>
    </row>
    <row r="20" customFormat="false" ht="11.25" hidden="false" customHeight="false" outlineLevel="0" collapsed="false">
      <c r="A20" s="151"/>
      <c r="B20" s="184" t="s">
        <v>137</v>
      </c>
      <c r="C20" s="185"/>
      <c r="D20" s="185"/>
    </row>
    <row r="21" customFormat="false" ht="11.25" hidden="false" customHeight="false" outlineLevel="0" collapsed="false">
      <c r="A21" s="151"/>
      <c r="B21" s="184" t="s">
        <v>138</v>
      </c>
      <c r="C21" s="192"/>
      <c r="D21" s="192"/>
    </row>
    <row r="22" customFormat="false" ht="11.25" hidden="false" customHeight="false" outlineLevel="0" collapsed="false">
      <c r="A22" s="151"/>
      <c r="B22" s="188" t="s">
        <v>139</v>
      </c>
      <c r="C22" s="189"/>
      <c r="D22" s="189"/>
    </row>
    <row r="23" customFormat="false" ht="11.25" hidden="false" customHeight="false" outlineLevel="0" collapsed="false">
      <c r="A23" s="151"/>
      <c r="B23" s="188" t="s">
        <v>140</v>
      </c>
      <c r="C23" s="189"/>
      <c r="D23" s="189"/>
    </row>
    <row r="24" customFormat="false" ht="11.25" hidden="false" customHeight="false" outlineLevel="0" collapsed="false">
      <c r="A24" s="151"/>
      <c r="B24" s="188" t="s">
        <v>141</v>
      </c>
      <c r="C24" s="189"/>
      <c r="D24" s="189"/>
    </row>
    <row r="25" customFormat="false" ht="11.25" hidden="false" customHeight="false" outlineLevel="0" collapsed="false">
      <c r="A25" s="151"/>
      <c r="B25" s="188" t="s">
        <v>142</v>
      </c>
      <c r="C25" s="189"/>
      <c r="D25" s="189"/>
    </row>
    <row r="26" customFormat="false" ht="11.25" hidden="false" customHeight="false" outlineLevel="0" collapsed="false">
      <c r="A26" s="151"/>
      <c r="B26" s="188" t="s">
        <v>143</v>
      </c>
      <c r="C26" s="189"/>
      <c r="D26" s="189"/>
    </row>
    <row r="27" customFormat="false" ht="11.25" hidden="false" customHeight="false" outlineLevel="0" collapsed="false">
      <c r="A27" s="151"/>
      <c r="B27" s="184" t="s">
        <v>144</v>
      </c>
      <c r="C27" s="190" t="n">
        <f aca="false">SUM(C22:C26)</f>
        <v>0</v>
      </c>
      <c r="D27" s="190" t="n">
        <f aca="false">SUM(D22:D26)</f>
        <v>0</v>
      </c>
    </row>
    <row r="28" customFormat="false" ht="11.25" hidden="false" customHeight="false" outlineLevel="0" collapsed="false">
      <c r="A28" s="151"/>
      <c r="B28" s="184" t="s">
        <v>145</v>
      </c>
      <c r="C28" s="192"/>
      <c r="D28" s="192"/>
    </row>
    <row r="29" customFormat="false" ht="11.25" hidden="false" customHeight="false" outlineLevel="0" collapsed="false">
      <c r="A29" s="151"/>
      <c r="B29" s="188" t="s">
        <v>146</v>
      </c>
      <c r="C29" s="193"/>
      <c r="D29" s="193"/>
    </row>
    <row r="30" customFormat="false" ht="11.25" hidden="false" customHeight="false" outlineLevel="0" collapsed="false">
      <c r="A30" s="151"/>
      <c r="B30" s="188" t="s">
        <v>147</v>
      </c>
      <c r="C30" s="193"/>
      <c r="D30" s="193"/>
    </row>
    <row r="31" customFormat="false" ht="11.25" hidden="false" customHeight="false" outlineLevel="0" collapsed="false">
      <c r="A31" s="151"/>
      <c r="B31" s="188" t="s">
        <v>148</v>
      </c>
      <c r="C31" s="193"/>
      <c r="D31" s="193"/>
    </row>
    <row r="32" customFormat="false" ht="11.25" hidden="false" customHeight="false" outlineLevel="0" collapsed="false">
      <c r="A32" s="151"/>
      <c r="B32" s="188" t="s">
        <v>149</v>
      </c>
      <c r="C32" s="193"/>
      <c r="D32" s="193"/>
    </row>
    <row r="33" customFormat="false" ht="11.25" hidden="false" customHeight="false" outlineLevel="0" collapsed="false">
      <c r="A33" s="151"/>
      <c r="B33" s="184" t="s">
        <v>150</v>
      </c>
      <c r="C33" s="190" t="n">
        <f aca="false">SUM(C29:C32)</f>
        <v>0</v>
      </c>
      <c r="D33" s="190" t="n">
        <f aca="false">SUM(D29:D32)</f>
        <v>0</v>
      </c>
    </row>
    <row r="34" customFormat="false" ht="11.25" hidden="false" customHeight="false" outlineLevel="0" collapsed="false">
      <c r="A34" s="151"/>
      <c r="B34" s="184" t="s">
        <v>151</v>
      </c>
      <c r="C34" s="186"/>
      <c r="D34" s="186"/>
    </row>
    <row r="35" customFormat="false" ht="11.25" hidden="false" customHeight="false" outlineLevel="0" collapsed="false">
      <c r="A35" s="151"/>
      <c r="B35" s="184" t="s">
        <v>152</v>
      </c>
      <c r="C35" s="186"/>
      <c r="D35" s="186"/>
    </row>
    <row r="36" customFormat="false" ht="11.25" hidden="false" customHeight="false" outlineLevel="0" collapsed="false">
      <c r="A36" s="151"/>
      <c r="B36" s="184" t="s">
        <v>153</v>
      </c>
      <c r="C36" s="186"/>
      <c r="D36" s="186"/>
    </row>
    <row r="37" customFormat="false" ht="11.25" hidden="false" customHeight="false" outlineLevel="0" collapsed="false">
      <c r="A37" s="151"/>
      <c r="B37" s="184" t="s">
        <v>154</v>
      </c>
      <c r="C37" s="186"/>
      <c r="D37" s="186"/>
    </row>
    <row r="38" customFormat="false" ht="11.25" hidden="false" customHeight="false" outlineLevel="0" collapsed="false">
      <c r="A38" s="151"/>
      <c r="B38" s="184" t="s">
        <v>155</v>
      </c>
      <c r="C38" s="190" t="n">
        <f aca="false">+C18+C19+C20+C27+C33+C34+C35+C36+C37</f>
        <v>0</v>
      </c>
      <c r="D38" s="190" t="n">
        <f aca="false">+D18+D19+D20+D27+D33+D34+D35+D36+D37</f>
        <v>0</v>
      </c>
    </row>
    <row r="39" customFormat="false" ht="11.25" hidden="false" customHeight="false" outlineLevel="0" collapsed="false">
      <c r="A39" s="151"/>
      <c r="B39" s="194" t="s">
        <v>156</v>
      </c>
      <c r="C39" s="195" t="n">
        <f aca="false">+C16-C38</f>
        <v>0</v>
      </c>
      <c r="D39" s="195" t="n">
        <f aca="false">+D16-D38</f>
        <v>0</v>
      </c>
    </row>
    <row r="40" customFormat="false" ht="11.25" hidden="false" customHeight="false" outlineLevel="0" collapsed="false">
      <c r="A40" s="151"/>
      <c r="B40" s="184" t="s">
        <v>157</v>
      </c>
      <c r="C40" s="192"/>
      <c r="D40" s="192"/>
    </row>
    <row r="41" customFormat="false" ht="11.25" hidden="false" customHeight="false" outlineLevel="0" collapsed="false">
      <c r="A41" s="151"/>
      <c r="B41" s="184" t="s">
        <v>158</v>
      </c>
      <c r="C41" s="192"/>
      <c r="D41" s="192"/>
    </row>
    <row r="42" customFormat="false" ht="11.25" hidden="false" customHeight="false" outlineLevel="0" collapsed="false">
      <c r="A42" s="151"/>
      <c r="B42" s="188" t="s">
        <v>159</v>
      </c>
      <c r="C42" s="189"/>
      <c r="D42" s="189"/>
    </row>
    <row r="43" customFormat="false" ht="11.25" hidden="false" customHeight="false" outlineLevel="0" collapsed="false">
      <c r="A43" s="151"/>
      <c r="B43" s="188" t="s">
        <v>160</v>
      </c>
      <c r="C43" s="189"/>
      <c r="D43" s="189"/>
    </row>
    <row r="44" customFormat="false" ht="11.25" hidden="false" customHeight="false" outlineLevel="0" collapsed="false">
      <c r="A44" s="151"/>
      <c r="B44" s="188" t="s">
        <v>161</v>
      </c>
      <c r="C44" s="189"/>
      <c r="D44" s="189"/>
    </row>
    <row r="45" customFormat="false" ht="11.25" hidden="false" customHeight="false" outlineLevel="0" collapsed="false">
      <c r="A45" s="151"/>
      <c r="B45" s="184" t="s">
        <v>162</v>
      </c>
      <c r="C45" s="190" t="n">
        <f aca="false">SUM(C42:C44)</f>
        <v>0</v>
      </c>
      <c r="D45" s="190" t="n">
        <f aca="false">SUM(D42:D44)</f>
        <v>0</v>
      </c>
    </row>
    <row r="46" customFormat="false" ht="11.25" hidden="false" customHeight="false" outlineLevel="0" collapsed="false">
      <c r="A46" s="151"/>
      <c r="B46" s="184" t="s">
        <v>163</v>
      </c>
      <c r="C46" s="192"/>
      <c r="D46" s="192"/>
    </row>
    <row r="47" customFormat="false" ht="11.25" hidden="false" customHeight="false" outlineLevel="0" collapsed="false">
      <c r="A47" s="151"/>
      <c r="B47" s="196" t="s">
        <v>164</v>
      </c>
      <c r="C47" s="192"/>
      <c r="D47" s="192"/>
    </row>
    <row r="48" customFormat="false" ht="11.25" hidden="false" customHeight="false" outlineLevel="0" collapsed="false">
      <c r="A48" s="151"/>
      <c r="B48" s="188" t="s">
        <v>165</v>
      </c>
      <c r="C48" s="189"/>
      <c r="D48" s="189"/>
    </row>
    <row r="49" customFormat="false" ht="11.25" hidden="false" customHeight="false" outlineLevel="0" collapsed="false">
      <c r="A49" s="151"/>
      <c r="B49" s="188" t="s">
        <v>166</v>
      </c>
      <c r="C49" s="189"/>
      <c r="D49" s="189"/>
    </row>
    <row r="50" customFormat="false" ht="11.25" hidden="false" customHeight="false" outlineLevel="0" collapsed="false">
      <c r="A50" s="151"/>
      <c r="B50" s="188" t="s">
        <v>167</v>
      </c>
      <c r="C50" s="189"/>
      <c r="D50" s="189"/>
    </row>
    <row r="51" customFormat="false" ht="11.25" hidden="false" customHeight="false" outlineLevel="0" collapsed="false">
      <c r="A51" s="151"/>
      <c r="B51" s="188" t="s">
        <v>168</v>
      </c>
      <c r="C51" s="189"/>
      <c r="D51" s="189"/>
    </row>
    <row r="52" customFormat="false" ht="11.25" hidden="false" customHeight="false" outlineLevel="0" collapsed="false">
      <c r="A52" s="151"/>
      <c r="B52" s="196" t="s">
        <v>169</v>
      </c>
      <c r="C52" s="197"/>
      <c r="D52" s="197"/>
    </row>
    <row r="53" customFormat="false" ht="11.25" hidden="false" customHeight="false" outlineLevel="0" collapsed="false">
      <c r="A53" s="151"/>
      <c r="B53" s="196" t="s">
        <v>170</v>
      </c>
      <c r="C53" s="197"/>
      <c r="D53" s="197"/>
    </row>
    <row r="54" customFormat="false" ht="11.25" hidden="false" customHeight="false" outlineLevel="0" collapsed="false">
      <c r="A54" s="151"/>
      <c r="B54" s="196" t="s">
        <v>171</v>
      </c>
      <c r="C54" s="198"/>
      <c r="D54" s="198"/>
    </row>
    <row r="55" customFormat="false" ht="11.25" hidden="false" customHeight="false" outlineLevel="0" collapsed="false">
      <c r="A55" s="151"/>
      <c r="B55" s="188" t="s">
        <v>172</v>
      </c>
      <c r="C55" s="193"/>
      <c r="D55" s="193"/>
    </row>
    <row r="56" customFormat="false" ht="11.25" hidden="false" customHeight="false" outlineLevel="0" collapsed="false">
      <c r="A56" s="151"/>
      <c r="B56" s="188" t="s">
        <v>173</v>
      </c>
      <c r="C56" s="193"/>
      <c r="D56" s="193"/>
    </row>
    <row r="57" customFormat="false" ht="11.25" hidden="false" customHeight="false" outlineLevel="0" collapsed="false">
      <c r="A57" s="151"/>
      <c r="B57" s="188" t="s">
        <v>174</v>
      </c>
      <c r="C57" s="193"/>
      <c r="D57" s="193"/>
    </row>
    <row r="58" customFormat="false" ht="11.25" hidden="false" customHeight="false" outlineLevel="0" collapsed="false">
      <c r="A58" s="151"/>
      <c r="B58" s="188" t="s">
        <v>175</v>
      </c>
      <c r="C58" s="189"/>
      <c r="D58" s="189"/>
    </row>
    <row r="59" customFormat="false" ht="11.25" hidden="false" customHeight="false" outlineLevel="0" collapsed="false">
      <c r="A59" s="151"/>
      <c r="B59" s="184" t="s">
        <v>176</v>
      </c>
      <c r="C59" s="190" t="n">
        <f aca="false">SUM(C48:C58)</f>
        <v>0</v>
      </c>
      <c r="D59" s="190" t="n">
        <f aca="false">SUM(D48:D58)</f>
        <v>0</v>
      </c>
    </row>
    <row r="60" customFormat="false" ht="11.25" hidden="false" customHeight="false" outlineLevel="0" collapsed="false">
      <c r="A60" s="151"/>
      <c r="B60" s="184" t="s">
        <v>177</v>
      </c>
      <c r="C60" s="192"/>
      <c r="D60" s="192"/>
    </row>
    <row r="61" customFormat="false" ht="11.25" hidden="false" customHeight="false" outlineLevel="0" collapsed="false">
      <c r="A61" s="151"/>
      <c r="B61" s="196" t="s">
        <v>178</v>
      </c>
      <c r="C61" s="199"/>
      <c r="D61" s="199"/>
    </row>
    <row r="62" customFormat="false" ht="11.25" hidden="false" customHeight="false" outlineLevel="0" collapsed="false">
      <c r="A62" s="151"/>
      <c r="B62" s="196" t="s">
        <v>179</v>
      </c>
      <c r="C62" s="199"/>
      <c r="D62" s="199"/>
    </row>
    <row r="63" customFormat="false" ht="11.25" hidden="false" customHeight="false" outlineLevel="0" collapsed="false">
      <c r="A63" s="151"/>
      <c r="B63" s="196" t="s">
        <v>180</v>
      </c>
      <c r="C63" s="199"/>
      <c r="D63" s="199"/>
    </row>
    <row r="64" customFormat="false" ht="11.25" hidden="false" customHeight="false" outlineLevel="0" collapsed="false">
      <c r="A64" s="151"/>
      <c r="B64" s="196" t="s">
        <v>181</v>
      </c>
      <c r="C64" s="199"/>
      <c r="D64" s="199"/>
    </row>
    <row r="65" customFormat="false" ht="11.25" hidden="false" customHeight="false" outlineLevel="0" collapsed="false">
      <c r="A65" s="151"/>
      <c r="B65" s="184" t="s">
        <v>182</v>
      </c>
      <c r="C65" s="190" t="n">
        <f aca="false">SUM(C61:C64)</f>
        <v>0</v>
      </c>
      <c r="D65" s="190" t="n">
        <f aca="false">SUM(D61:D64)</f>
        <v>0</v>
      </c>
    </row>
    <row r="66" customFormat="false" ht="11.25" hidden="false" customHeight="false" outlineLevel="0" collapsed="false">
      <c r="A66" s="151"/>
      <c r="B66" s="200" t="s">
        <v>183</v>
      </c>
      <c r="C66" s="195" t="n">
        <f aca="false">+C45+C59-C65</f>
        <v>0</v>
      </c>
      <c r="D66" s="195" t="n">
        <f aca="false">+D45+D59-D65</f>
        <v>0</v>
      </c>
    </row>
    <row r="67" customFormat="false" ht="11.25" hidden="false" customHeight="false" outlineLevel="0" collapsed="false">
      <c r="A67" s="151"/>
      <c r="B67" s="200" t="s">
        <v>184</v>
      </c>
      <c r="C67" s="192"/>
      <c r="D67" s="192"/>
    </row>
    <row r="68" customFormat="false" ht="11.25" hidden="false" customHeight="false" outlineLevel="0" collapsed="false">
      <c r="A68" s="151"/>
      <c r="B68" s="184" t="s">
        <v>185</v>
      </c>
      <c r="C68" s="192"/>
      <c r="D68" s="192"/>
    </row>
    <row r="69" customFormat="false" ht="11.25" hidden="false" customHeight="false" outlineLevel="0" collapsed="false">
      <c r="A69" s="151"/>
      <c r="B69" s="196" t="s">
        <v>186</v>
      </c>
      <c r="C69" s="199"/>
      <c r="D69" s="199"/>
    </row>
    <row r="70" customFormat="false" ht="11.25" hidden="false" customHeight="false" outlineLevel="0" collapsed="false">
      <c r="A70" s="151"/>
      <c r="B70" s="196" t="s">
        <v>187</v>
      </c>
      <c r="C70" s="197"/>
      <c r="D70" s="197"/>
    </row>
    <row r="71" customFormat="false" ht="11.25" hidden="false" customHeight="false" outlineLevel="0" collapsed="false">
      <c r="A71" s="151"/>
      <c r="B71" s="196" t="s">
        <v>188</v>
      </c>
      <c r="C71" s="197"/>
      <c r="D71" s="197"/>
    </row>
    <row r="72" customFormat="false" ht="11.25" hidden="false" customHeight="false" outlineLevel="0" collapsed="false">
      <c r="A72" s="151"/>
      <c r="B72" s="201" t="s">
        <v>189</v>
      </c>
      <c r="C72" s="190" t="n">
        <f aca="false">SUM(C69:C71)</f>
        <v>0</v>
      </c>
      <c r="D72" s="190" t="n">
        <f aca="false">SUM(D69:D71)</f>
        <v>0</v>
      </c>
    </row>
    <row r="73" customFormat="false" ht="11.25" hidden="false" customHeight="false" outlineLevel="0" collapsed="false">
      <c r="A73" s="151"/>
      <c r="B73" s="184" t="s">
        <v>190</v>
      </c>
      <c r="C73" s="187"/>
      <c r="D73" s="187"/>
    </row>
    <row r="74" customFormat="false" ht="11.25" hidden="false" customHeight="false" outlineLevel="0" collapsed="false">
      <c r="A74" s="151"/>
      <c r="B74" s="196" t="s">
        <v>186</v>
      </c>
      <c r="C74" s="199"/>
      <c r="D74" s="199"/>
    </row>
    <row r="75" customFormat="false" ht="11.25" hidden="false" customHeight="false" outlineLevel="0" collapsed="false">
      <c r="A75" s="151"/>
      <c r="B75" s="196" t="s">
        <v>187</v>
      </c>
      <c r="C75" s="197"/>
      <c r="D75" s="197"/>
    </row>
    <row r="76" customFormat="false" ht="11.25" hidden="false" customHeight="false" outlineLevel="0" collapsed="false">
      <c r="A76" s="151"/>
      <c r="B76" s="196" t="s">
        <v>188</v>
      </c>
      <c r="C76" s="197"/>
      <c r="D76" s="197"/>
    </row>
    <row r="77" customFormat="false" ht="11.25" hidden="false" customHeight="false" outlineLevel="0" collapsed="false">
      <c r="A77" s="151"/>
      <c r="B77" s="201" t="s">
        <v>191</v>
      </c>
      <c r="C77" s="190" t="n">
        <f aca="false">SUM(C74:C76)</f>
        <v>0</v>
      </c>
      <c r="D77" s="190" t="n">
        <f aca="false">SUM(D74:D76)</f>
        <v>0</v>
      </c>
    </row>
    <row r="78" customFormat="false" ht="11.25" hidden="false" customHeight="false" outlineLevel="0" collapsed="false">
      <c r="A78" s="151"/>
      <c r="B78" s="200" t="s">
        <v>192</v>
      </c>
      <c r="C78" s="195" t="n">
        <f aca="false">C72-C77</f>
        <v>0</v>
      </c>
      <c r="D78" s="195" t="n">
        <f aca="false">D72-D77</f>
        <v>0</v>
      </c>
    </row>
    <row r="79" customFormat="false" ht="12.75" hidden="false" customHeight="false" outlineLevel="0" collapsed="false">
      <c r="B79" s="202" t="s">
        <v>193</v>
      </c>
      <c r="C79" s="203" t="n">
        <f aca="false">+C39+C66+C78</f>
        <v>0</v>
      </c>
      <c r="D79" s="203" t="n">
        <f aca="false">+D39+D66+D78</f>
        <v>0</v>
      </c>
    </row>
    <row r="80" customFormat="false" ht="11.25" hidden="false" customHeight="false" outlineLevel="0" collapsed="false">
      <c r="B80" s="184" t="s">
        <v>194</v>
      </c>
      <c r="C80" s="185"/>
      <c r="D80" s="185"/>
    </row>
    <row r="81" customFormat="false" ht="13.5" hidden="false" customHeight="false" outlineLevel="0" collapsed="false">
      <c r="A81" s="151"/>
      <c r="B81" s="204" t="s">
        <v>195</v>
      </c>
      <c r="C81" s="205" t="n">
        <f aca="false">+C79-C80</f>
        <v>0</v>
      </c>
      <c r="D81" s="205" t="n">
        <f aca="false">+D79-D80</f>
        <v>0</v>
      </c>
    </row>
    <row r="82" customFormat="false" ht="33" hidden="false" customHeight="true" outlineLevel="0" collapsed="false">
      <c r="A82" s="151"/>
      <c r="B82" s="206" t="s">
        <v>196</v>
      </c>
      <c r="C82" s="206"/>
      <c r="D82" s="207"/>
    </row>
    <row r="83" customFormat="false" ht="11.25" hidden="false" customHeight="false" outlineLevel="0" collapsed="false">
      <c r="A83" s="151"/>
      <c r="B83" s="208"/>
      <c r="C83" s="209"/>
      <c r="D83" s="210"/>
    </row>
  </sheetData>
  <sheetProtection algorithmName="SHA-512" hashValue="8KVI30+1vusJ9i8Y+IJ17ig1JWltlXVgVmiQiaf3dShtlBpl+KCqiI3igLFJJG8NNwbJWxuJqG+SD1tqHjPnCQ==" saltValue="FjVtFy1akYrZovzfnu8zBA==" spinCount="100000" sheet="true" objects="true" scenarios="true"/>
  <mergeCells count="3">
    <mergeCell ref="B4:D4"/>
    <mergeCell ref="B5:B6"/>
    <mergeCell ref="B82:C82"/>
  </mergeCells>
  <conditionalFormatting sqref="D82">
    <cfRule type="containsText" priority="2" operator="containsText" aboveAverage="0" equalAverage="0" bottom="0" percent="0" rank="0" text="OK predisposto" dxfId="76">
      <formula>NOT(ISERROR(SEARCH("OK predisposto",D82)))</formula>
    </cfRule>
    <cfRule type="containsText" priority="3" operator="containsText" aboveAverage="0" equalAverage="0" bottom="0" percent="0" rank="0" text="Da predisporre" dxfId="77">
      <formula>NOT(ISERROR(SEARCH("Da predisporre",D82)))</formula>
    </cfRule>
  </conditionalFormatting>
  <dataValidations count="1">
    <dataValidation allowBlank="true" error="Selezionare &quot;OK predisposto&quot; dopo aver riportato i valori in tabella." errorTitle="Valore non valido" operator="between" showDropDown="false" showErrorMessage="true" showInputMessage="true" sqref="D82" type="list">
      <formula1>Elenco!$T$6</formula1>
      <formula2>0</formula2>
    </dataValidation>
  </dataValidations>
  <printOptions headings="false" gridLines="false" gridLinesSet="true" horizontalCentered="true" verticalCentered="true"/>
  <pageMargins left="0.196527777777778" right="0.196527777777778" top="0.196527777777778" bottom="0.196527777777778" header="0.511805555555555" footer="0.511805555555555"/>
  <pageSetup paperSize="9" scale="75" firstPageNumber="3" fitToWidth="1" fitToHeight="1" pageOrder="downThenOver" orientation="portrait" blackAndWhite="false" draft="false" cellComments="none" useFirstPageNumber="true" horizontalDpi="300" verticalDpi="300" copies="1"/>
  <headerFooter differentFirst="false" differentOddEven="false">
    <oddHeader/>
    <oddFooter/>
  </headerFooter>
</worksheet>
</file>

<file path=xl/worksheets/sheet15.xml><?xml version="1.0" encoding="utf-8"?>
<worksheet xmlns="http://schemas.openxmlformats.org/spreadsheetml/2006/main" xmlns:r="http://schemas.openxmlformats.org/officeDocument/2006/relationships">
  <sheetPr filterMode="false">
    <pageSetUpPr fitToPage="false"/>
  </sheetPr>
  <dimension ref="B2:E28"/>
  <sheetViews>
    <sheetView showFormulas="false" showGridLines="false" showRowColHeaders="true" showZeros="true" rightToLeft="false" tabSelected="false" showOutlineSymbols="true" defaultGridColor="true" view="pageBreakPreview" topLeftCell="A13" colorId="64" zoomScale="100" zoomScaleNormal="100" zoomScalePageLayoutView="100" workbookViewId="0">
      <selection pane="topLeft" activeCell="E8" activeCellId="0" sqref="E8"/>
    </sheetView>
  </sheetViews>
  <sheetFormatPr defaultRowHeight="11.25" zeroHeight="false" outlineLevelRow="0" outlineLevelCol="0"/>
  <cols>
    <col collapsed="false" customWidth="true" hidden="false" outlineLevel="0" max="1" min="1" style="0" width="8.92"/>
    <col collapsed="false" customWidth="true" hidden="false" outlineLevel="0" max="2" min="2" style="0" width="62.15"/>
    <col collapsed="false" customWidth="true" hidden="false" outlineLevel="0" max="3" min="3" style="0" width="14.5"/>
    <col collapsed="false" customWidth="true" hidden="false" outlineLevel="0" max="4" min="4" style="0" width="43.5"/>
    <col collapsed="false" customWidth="true" hidden="false" outlineLevel="0" max="5" min="5" style="0" width="14.5"/>
    <col collapsed="false" customWidth="true" hidden="false" outlineLevel="0" max="6" min="6" style="0" width="8.92"/>
    <col collapsed="false" customWidth="true" hidden="false" outlineLevel="0" max="7" min="7" style="0" width="12.16"/>
    <col collapsed="false" customWidth="true" hidden="false" outlineLevel="0" max="8" min="8" style="0" width="13.5"/>
    <col collapsed="false" customWidth="true" hidden="false" outlineLevel="0" max="1025" min="9" style="0" width="8.92"/>
  </cols>
  <sheetData>
    <row r="2" customFormat="false" ht="18.75" hidden="false" customHeight="false" outlineLevel="0" collapsed="false">
      <c r="B2" s="211" t="s">
        <v>197</v>
      </c>
      <c r="C2" s="211"/>
      <c r="D2" s="211"/>
      <c r="E2" s="211"/>
    </row>
    <row r="3" customFormat="false" ht="43.15" hidden="false" customHeight="true" outlineLevel="0" collapsed="false">
      <c r="B3" s="212" t="s">
        <v>198</v>
      </c>
      <c r="C3" s="213" t="s">
        <v>199</v>
      </c>
      <c r="D3" s="214" t="s">
        <v>200</v>
      </c>
      <c r="E3" s="215" t="s">
        <v>199</v>
      </c>
    </row>
    <row r="4" customFormat="false" ht="12" hidden="false" customHeight="false" outlineLevel="0" collapsed="false">
      <c r="B4" s="212"/>
      <c r="C4" s="216" t="s">
        <v>45</v>
      </c>
      <c r="D4" s="214"/>
      <c r="E4" s="217" t="s">
        <v>45</v>
      </c>
    </row>
    <row r="5" customFormat="false" ht="12" hidden="false" customHeight="true" outlineLevel="0" collapsed="false">
      <c r="B5" s="218" t="s">
        <v>201</v>
      </c>
      <c r="C5" s="219" t="n">
        <f aca="false">'1-Impresa_2'!H12</f>
        <v>0</v>
      </c>
      <c r="D5" s="218" t="s">
        <v>202</v>
      </c>
      <c r="E5" s="220"/>
    </row>
    <row r="6" customFormat="false" ht="12" hidden="false" customHeight="true" outlineLevel="0" collapsed="false">
      <c r="B6" s="221" t="s">
        <v>203</v>
      </c>
      <c r="C6" s="222" t="n">
        <f aca="false">+'1-Impresa_2'!I12</f>
        <v>0</v>
      </c>
      <c r="D6" s="221" t="s">
        <v>204</v>
      </c>
      <c r="E6" s="222" t="str">
        <f aca="false">'1-Impresa_2'!K72</f>
        <v/>
      </c>
    </row>
    <row r="7" customFormat="false" ht="12" hidden="false" customHeight="true" outlineLevel="0" collapsed="false">
      <c r="B7" s="221"/>
      <c r="C7" s="222"/>
      <c r="D7" s="221"/>
      <c r="E7" s="222"/>
    </row>
    <row r="8" customFormat="false" ht="12" hidden="false" customHeight="true" outlineLevel="0" collapsed="false">
      <c r="B8" s="223" t="s">
        <v>205</v>
      </c>
      <c r="C8" s="224"/>
      <c r="D8" s="221" t="s">
        <v>206</v>
      </c>
      <c r="E8" s="224"/>
    </row>
    <row r="9" customFormat="false" ht="12" hidden="false" customHeight="true" outlineLevel="0" collapsed="false">
      <c r="B9" s="124"/>
      <c r="C9" s="224"/>
      <c r="D9" s="221" t="s">
        <v>207</v>
      </c>
      <c r="E9" s="224"/>
    </row>
    <row r="10" customFormat="false" ht="12" hidden="false" customHeight="true" outlineLevel="0" collapsed="false">
      <c r="B10" s="225"/>
      <c r="C10" s="224"/>
      <c r="D10" s="225" t="s">
        <v>208</v>
      </c>
      <c r="E10" s="224"/>
    </row>
    <row r="11" customFormat="false" ht="12" hidden="false" customHeight="true" outlineLevel="0" collapsed="false">
      <c r="B11" s="226"/>
      <c r="C11" s="227"/>
      <c r="D11" s="226" t="s">
        <v>208</v>
      </c>
      <c r="E11" s="227"/>
    </row>
    <row r="12" customFormat="false" ht="12" hidden="false" customHeight="true" outlineLevel="0" collapsed="false">
      <c r="B12" s="228" t="s">
        <v>209</v>
      </c>
      <c r="C12" s="229" t="n">
        <f aca="false">SUM(C5:C11)</f>
        <v>0</v>
      </c>
      <c r="D12" s="228" t="s">
        <v>210</v>
      </c>
      <c r="E12" s="229" t="n">
        <f aca="false">SUM(E5:E11)</f>
        <v>0</v>
      </c>
    </row>
    <row r="13" customFormat="false" ht="30" hidden="false" customHeight="true" outlineLevel="0" collapsed="false">
      <c r="B13" s="230" t="s">
        <v>211</v>
      </c>
      <c r="C13" s="230"/>
      <c r="D13" s="230"/>
      <c r="E13" s="230"/>
    </row>
    <row r="14" customFormat="false" ht="12" hidden="false" customHeight="false" outlineLevel="0" collapsed="false">
      <c r="B14" s="231" t="str">
        <f aca="false">IF(AND(C12&gt;0,E12&gt;0,E5&gt;0,C8&gt;0,(C12&lt;=E12)),"OK","CHECK")</f>
        <v>CHECK</v>
      </c>
      <c r="C14" s="232"/>
      <c r="D14" s="232"/>
      <c r="E14" s="232"/>
    </row>
    <row r="15" customFormat="false" ht="11.25" hidden="false" customHeight="false" outlineLevel="0" collapsed="false">
      <c r="B15" s="232"/>
      <c r="C15" s="232"/>
      <c r="D15" s="232"/>
      <c r="E15" s="232"/>
    </row>
    <row r="16" customFormat="false" ht="11.25" hidden="false" customHeight="false" outlineLevel="0" collapsed="false">
      <c r="B16" s="232"/>
      <c r="C16" s="232"/>
      <c r="D16" s="232"/>
      <c r="E16" s="232"/>
    </row>
    <row r="17" customFormat="false" ht="11.25" hidden="false" customHeight="false" outlineLevel="0" collapsed="false">
      <c r="B17" s="232"/>
      <c r="C17" s="232"/>
      <c r="D17" s="232"/>
      <c r="E17" s="232"/>
    </row>
    <row r="18" customFormat="false" ht="12" hidden="false" customHeight="false" outlineLevel="0" collapsed="false">
      <c r="B18" s="232"/>
      <c r="C18" s="232"/>
      <c r="D18" s="232"/>
      <c r="E18" s="232"/>
    </row>
    <row r="19" customFormat="false" ht="90" hidden="false" customHeight="true" outlineLevel="0" collapsed="false">
      <c r="B19" s="233" t="s">
        <v>212</v>
      </c>
      <c r="C19" s="233"/>
      <c r="D19" s="233"/>
      <c r="E19" s="233"/>
    </row>
    <row r="20" customFormat="false" ht="11.25" hidden="false" customHeight="false" outlineLevel="0" collapsed="false">
      <c r="B20" s="234"/>
      <c r="E20" s="235"/>
    </row>
    <row r="21" customFormat="false" ht="11.25" hidden="false" customHeight="false" outlineLevel="0" collapsed="false">
      <c r="B21" s="236" t="s">
        <v>213</v>
      </c>
      <c r="C21" s="236"/>
      <c r="D21" s="236"/>
      <c r="E21" s="235"/>
    </row>
    <row r="22" customFormat="false" ht="11.25" hidden="false" customHeight="false" outlineLevel="0" collapsed="false">
      <c r="B22" s="237"/>
      <c r="C22" s="237"/>
      <c r="D22" s="237"/>
      <c r="E22" s="235"/>
    </row>
    <row r="23" customFormat="false" ht="11.25" hidden="false" customHeight="false" outlineLevel="0" collapsed="false">
      <c r="B23" s="234"/>
      <c r="E23" s="235"/>
    </row>
    <row r="24" customFormat="false" ht="11.25" hidden="false" customHeight="false" outlineLevel="0" collapsed="false">
      <c r="B24" s="234"/>
      <c r="E24" s="235"/>
    </row>
    <row r="25" customFormat="false" ht="12.75" hidden="false" customHeight="false" outlineLevel="0" collapsed="false">
      <c r="B25" s="236" t="s">
        <v>214</v>
      </c>
      <c r="C25" s="236"/>
      <c r="D25" s="236"/>
      <c r="E25" s="235"/>
    </row>
    <row r="26" customFormat="false" ht="12" hidden="false" customHeight="false" outlineLevel="0" collapsed="false">
      <c r="B26" s="238"/>
      <c r="C26" s="239"/>
      <c r="D26" s="239"/>
      <c r="E26" s="240"/>
    </row>
    <row r="27" customFormat="false" ht="12" hidden="false" customHeight="false" outlineLevel="0" collapsed="false">
      <c r="B27" s="232"/>
      <c r="C27" s="232"/>
      <c r="D27" s="232"/>
      <c r="E27" s="232"/>
    </row>
    <row r="28" customFormat="false" ht="25.5" hidden="false" customHeight="true" outlineLevel="0" collapsed="false">
      <c r="B28" s="230" t="s">
        <v>215</v>
      </c>
      <c r="C28" s="230"/>
      <c r="D28" s="230"/>
      <c r="E28" s="230"/>
    </row>
  </sheetData>
  <sheetProtection algorithmName="SHA-512" hashValue="dd5jy8dQjGkxHtb95oJld/gttF/iNnuQGMU6gp2/2Jx8NwgUf1usx0Bl1gsFLKFyEkIst+Vt+UmExvYMCQ2sbA==" saltValue="lWWAryylDDHHSHE6uprMAQ==" spinCount="100000" sheet="true" objects="true" scenarios="true"/>
  <mergeCells count="13">
    <mergeCell ref="B2:E2"/>
    <mergeCell ref="B3:B4"/>
    <mergeCell ref="D3:D4"/>
    <mergeCell ref="B6:B7"/>
    <mergeCell ref="C6:C7"/>
    <mergeCell ref="D6:D7"/>
    <mergeCell ref="E6:E7"/>
    <mergeCell ref="B13:E13"/>
    <mergeCell ref="B19:E19"/>
    <mergeCell ref="B21:D21"/>
    <mergeCell ref="B22:D22"/>
    <mergeCell ref="B25:D25"/>
    <mergeCell ref="B28:E28"/>
  </mergeCells>
  <conditionalFormatting sqref="B14">
    <cfRule type="containsText" priority="2" operator="containsText" aboveAverage="0" equalAverage="0" bottom="0" percent="0" rank="0" text="CHECK" dxfId="78">
      <formula>NOT(ISERROR(SEARCH("CHECK",B14)))</formula>
    </cfRule>
    <cfRule type="containsText" priority="3" operator="containsText" aboveAverage="0" equalAverage="0" bottom="0" percent="0" rank="0" text="OK" dxfId="79">
      <formula>NOT(ISERROR(SEARCH("OK",B14)))</formula>
    </cfRule>
  </conditionalFormatting>
  <printOptions headings="false" gridLines="false" gridLinesSet="true" horizontalCentered="true" verticalCentered="true"/>
  <pageMargins left="0.708333333333333" right="0.708333333333333" top="0.747916666666667" bottom="0.747916666666667" header="0.511805555555555" footer="0.511805555555555"/>
  <pageSetup paperSize="9" scale="100" firstPageNumber="0" fitToWidth="1" fitToHeight="1" pageOrder="downThenOver" orientation="landscape" blackAndWhite="false" draft="false" cellComments="none" useFirstPageNumber="false" horizontalDpi="300" verticalDpi="300" copies="1"/>
  <headerFooter differentFirst="false" differentOddEven="false">
    <oddHeader/>
    <oddFooter/>
  </headerFooter>
</worksheet>
</file>

<file path=xl/worksheets/sheet16.xml><?xml version="1.0" encoding="utf-8"?>
<worksheet xmlns="http://schemas.openxmlformats.org/spreadsheetml/2006/main" xmlns:r="http://schemas.openxmlformats.org/officeDocument/2006/relationships">
  <sheetPr filterMode="false">
    <pageSetUpPr fitToPage="false"/>
  </sheetPr>
  <dimension ref="B1:N73"/>
  <sheetViews>
    <sheetView showFormulas="false" showGridLines="false" showRowColHeaders="true" showZeros="true" rightToLeft="false" tabSelected="false" showOutlineSymbols="true" defaultGridColor="true" view="pageBreakPreview" topLeftCell="A1" colorId="64" zoomScale="80" zoomScaleNormal="80" zoomScalePageLayoutView="80" workbookViewId="0">
      <selection pane="topLeft" activeCell="B57" activeCellId="0" sqref="B57"/>
    </sheetView>
  </sheetViews>
  <sheetFormatPr defaultRowHeight="11.25" zeroHeight="false" outlineLevelRow="0" outlineLevelCol="0"/>
  <cols>
    <col collapsed="false" customWidth="true" hidden="false" outlineLevel="0" max="1" min="1" style="0" width="8.92"/>
    <col collapsed="false" customWidth="true" hidden="false" outlineLevel="0" max="2" min="2" style="0" width="70.83"/>
    <col collapsed="false" customWidth="true" hidden="false" outlineLevel="0" max="3" min="3" style="0" width="16.84"/>
    <col collapsed="false" customWidth="true" hidden="false" outlineLevel="0" max="4" min="4" style="0" width="16.5"/>
    <col collapsed="false" customWidth="true" hidden="false" outlineLevel="0" max="5" min="5" style="0" width="64.17"/>
    <col collapsed="false" customWidth="true" hidden="false" outlineLevel="0" max="7" min="6" style="0" width="14.83"/>
    <col collapsed="false" customWidth="true" hidden="false" outlineLevel="0" max="12" min="8" style="0" width="18.83"/>
    <col collapsed="false" customWidth="true" hidden="false" outlineLevel="0" max="1025" min="13" style="0" width="8.92"/>
  </cols>
  <sheetData>
    <row r="1" customFormat="false" ht="18.75" hidden="false" customHeight="false" outlineLevel="0" collapsed="false">
      <c r="B1" s="6"/>
      <c r="C1" s="7"/>
      <c r="D1" s="7"/>
      <c r="E1" s="7"/>
      <c r="F1" s="7"/>
      <c r="G1" s="7"/>
      <c r="H1" s="7"/>
      <c r="I1" s="7"/>
      <c r="J1" s="7"/>
      <c r="K1" s="7"/>
      <c r="L1" s="7"/>
    </row>
    <row r="2" customFormat="false" ht="11.25" hidden="false" customHeight="false" outlineLevel="0" collapsed="false">
      <c r="B2" s="7"/>
      <c r="C2" s="7"/>
      <c r="D2" s="7"/>
      <c r="E2" s="7"/>
      <c r="F2" s="7"/>
      <c r="G2" s="7"/>
      <c r="H2" s="7"/>
      <c r="I2" s="7"/>
      <c r="J2" s="7"/>
      <c r="K2" s="7"/>
      <c r="L2" s="7"/>
    </row>
    <row r="3" customFormat="false" ht="15" hidden="false" customHeight="true" outlineLevel="0" collapsed="false">
      <c r="B3" s="8" t="s">
        <v>8</v>
      </c>
      <c r="C3" s="8"/>
      <c r="D3" s="8"/>
      <c r="E3" s="8"/>
      <c r="F3" s="8"/>
      <c r="G3" s="8"/>
      <c r="H3" s="7"/>
      <c r="I3" s="7"/>
      <c r="J3" s="7"/>
      <c r="K3" s="7"/>
      <c r="L3" s="7"/>
    </row>
    <row r="4" customFormat="false" ht="42.75" hidden="false" customHeight="true" outlineLevel="0" collapsed="false">
      <c r="B4" s="9" t="s">
        <v>9</v>
      </c>
      <c r="C4" s="10"/>
      <c r="D4" s="10"/>
      <c r="E4" s="10"/>
      <c r="F4" s="10"/>
      <c r="G4" s="10"/>
      <c r="H4" s="7"/>
      <c r="I4" s="7"/>
      <c r="J4" s="7"/>
      <c r="K4" s="7"/>
      <c r="L4" s="7"/>
    </row>
    <row r="5" customFormat="false" ht="11.25" hidden="false" customHeight="true" outlineLevel="0" collapsed="false">
      <c r="B5" s="11" t="s">
        <v>10</v>
      </c>
      <c r="C5" s="12" t="s">
        <v>11</v>
      </c>
      <c r="D5" s="13" t="s">
        <v>12</v>
      </c>
      <c r="E5" s="14" t="s">
        <v>13</v>
      </c>
      <c r="F5" s="15" t="s">
        <v>14</v>
      </c>
      <c r="G5" s="15"/>
      <c r="H5" s="7"/>
      <c r="I5" s="7"/>
      <c r="J5" s="7"/>
      <c r="K5" s="7"/>
      <c r="L5" s="7"/>
    </row>
    <row r="6" customFormat="false" ht="48.75" hidden="false" customHeight="true" outlineLevel="0" collapsed="false">
      <c r="B6" s="11"/>
      <c r="C6" s="12"/>
      <c r="D6" s="13"/>
      <c r="E6" s="14"/>
      <c r="F6" s="15"/>
      <c r="G6" s="15"/>
      <c r="H6" s="7"/>
      <c r="I6" s="7"/>
      <c r="J6" s="7"/>
      <c r="K6" s="7"/>
      <c r="L6" s="7"/>
    </row>
    <row r="7" customFormat="false" ht="27.75" hidden="false" customHeight="true" outlineLevel="0" collapsed="false">
      <c r="B7" s="11"/>
      <c r="C7" s="12"/>
      <c r="D7" s="13"/>
      <c r="E7" s="16" t="s">
        <v>15</v>
      </c>
      <c r="F7" s="15"/>
      <c r="G7" s="15"/>
      <c r="H7" s="7"/>
      <c r="I7" s="7"/>
      <c r="J7" s="7"/>
      <c r="K7" s="7"/>
      <c r="L7" s="7"/>
    </row>
    <row r="8" customFormat="false" ht="50.1" hidden="false" customHeight="true" outlineLevel="0" collapsed="false">
      <c r="B8" s="17"/>
      <c r="C8" s="18" t="s">
        <v>16</v>
      </c>
      <c r="D8" s="19" t="str">
        <f aca="false">IF(E8="","",IF(E8=Elenco!C6,Elenco!B6,IF(E8=Elenco!C7,Elenco!B7,IF(E8=Elenco!C8,Elenco!B8,IF(E8=Elenco!C9,Elenco!B9,IF(E8=Elenco!C10,Elenco!B10,IF(E8=Elenco!C11,Elenco!B11,IF(E8=Elenco!C12,Elenco!B12,IF(E8=Elenco!C13,Elenco!B13,IF(E8=Elenco!C14,Elenco!B14))))))))))</f>
        <v/>
      </c>
      <c r="E8" s="20"/>
      <c r="F8" s="21" t="str">
        <f aca="false">IF(OR(B8="",E8=""),"Compilare le celle bianche","OK")</f>
        <v>Compilare le celle bianche</v>
      </c>
      <c r="G8" s="21"/>
      <c r="H8" s="7"/>
      <c r="I8" s="7"/>
      <c r="J8" s="7"/>
      <c r="K8" s="7"/>
      <c r="L8" s="7"/>
    </row>
    <row r="9" customFormat="false" ht="12" hidden="false" customHeight="false" outlineLevel="0" collapsed="false">
      <c r="B9" s="22"/>
      <c r="C9" s="22"/>
      <c r="D9" s="22"/>
      <c r="E9" s="22"/>
      <c r="F9" s="22"/>
      <c r="G9" s="22"/>
      <c r="H9" s="22"/>
      <c r="I9" s="22"/>
      <c r="J9" s="22"/>
      <c r="K9" s="22"/>
      <c r="L9" s="22"/>
    </row>
    <row r="10" customFormat="false" ht="16.5" hidden="false" customHeight="false" outlineLevel="0" collapsed="false">
      <c r="B10" s="23" t="s">
        <v>17</v>
      </c>
      <c r="C10" s="23"/>
      <c r="D10" s="23"/>
      <c r="E10" s="23"/>
      <c r="F10" s="23"/>
      <c r="G10" s="23"/>
      <c r="H10" s="23"/>
      <c r="I10" s="23"/>
      <c r="J10" s="23"/>
      <c r="K10" s="23"/>
      <c r="L10" s="23"/>
    </row>
    <row r="11" customFormat="false" ht="63.75" hidden="false" customHeight="true" outlineLevel="0" collapsed="false">
      <c r="B11" s="12" t="s">
        <v>18</v>
      </c>
      <c r="C11" s="11" t="s">
        <v>19</v>
      </c>
      <c r="D11" s="11"/>
      <c r="E11" s="11"/>
      <c r="F11" s="11"/>
      <c r="G11" s="11"/>
      <c r="H11" s="245" t="s">
        <v>20</v>
      </c>
      <c r="I11" s="13" t="s">
        <v>21</v>
      </c>
      <c r="J11" s="136" t="s">
        <v>22</v>
      </c>
      <c r="K11" s="136" t="s">
        <v>23</v>
      </c>
      <c r="L11" s="136" t="s">
        <v>24</v>
      </c>
    </row>
    <row r="12" customFormat="false" ht="62.25" hidden="false" customHeight="true" outlineLevel="0" collapsed="false">
      <c r="B12" s="29" t="s">
        <v>25</v>
      </c>
      <c r="C12" s="241"/>
      <c r="D12" s="241"/>
      <c r="E12" s="241"/>
      <c r="F12" s="241"/>
      <c r="G12" s="241"/>
      <c r="H12" s="31" t="n">
        <f aca="false">H13+H36+H42+H48+H54+H56</f>
        <v>0</v>
      </c>
      <c r="I12" s="32" t="n">
        <f aca="false">I13+I36+I42+I48+I54+I56</f>
        <v>0</v>
      </c>
      <c r="J12" s="33" t="n">
        <f aca="false">SUM(H12:I12)</f>
        <v>0</v>
      </c>
      <c r="K12" s="34"/>
      <c r="L12" s="35" t="str">
        <f aca="false">IF(H12=0,"",IF(F8&lt;&gt;"OK","Compilare correttamente Tab. 1",IF(OR(L14&lt;&gt;"OK",L54&lt;&gt;"OK",L63&lt;&gt;"OK"),"Rivedere importi spesa ammissibile","OK")))</f>
        <v/>
      </c>
    </row>
    <row r="13" customFormat="false" ht="12" hidden="false" customHeight="false" outlineLevel="0" collapsed="false">
      <c r="B13" s="36" t="s">
        <v>26</v>
      </c>
      <c r="C13" s="75"/>
      <c r="D13" s="75"/>
      <c r="E13" s="75"/>
      <c r="F13" s="75"/>
      <c r="G13" s="75"/>
      <c r="H13" s="38" t="n">
        <f aca="false">H14+H25</f>
        <v>0</v>
      </c>
      <c r="I13" s="39" t="n">
        <f aca="false">I14+I25</f>
        <v>0</v>
      </c>
      <c r="J13" s="40" t="n">
        <f aca="false">SUM(H13:I13)</f>
        <v>0</v>
      </c>
      <c r="K13" s="41"/>
      <c r="L13" s="42"/>
    </row>
    <row r="14" customFormat="false" ht="22.5" hidden="false" customHeight="false" outlineLevel="0" collapsed="false">
      <c r="B14" s="43" t="s">
        <v>27</v>
      </c>
      <c r="C14" s="67"/>
      <c r="D14" s="68"/>
      <c r="E14" s="68"/>
      <c r="F14" s="45" t="s">
        <v>28</v>
      </c>
      <c r="G14" s="46" t="s">
        <v>29</v>
      </c>
      <c r="H14" s="47" t="n">
        <f aca="false">SUM(H15:H24)</f>
        <v>0</v>
      </c>
      <c r="I14" s="48" t="n">
        <f aca="false">SUM(I15:I24)</f>
        <v>0</v>
      </c>
      <c r="J14" s="49" t="n">
        <f aca="false">SUM(H14:I14)</f>
        <v>0</v>
      </c>
      <c r="K14" s="50" t="n">
        <v>0.07</v>
      </c>
      <c r="L14" s="51" t="str">
        <f aca="false">IF($H$12=0,"",IF((H14/$H$12)&lt;=K14,"ok","Violazione della soglia. Necessario rivedere i dati prodotti."))</f>
        <v/>
      </c>
    </row>
    <row r="15" customFormat="false" ht="11.25" hidden="false" customHeight="true" outlineLevel="0" collapsed="false">
      <c r="B15" s="52" t="s">
        <v>216</v>
      </c>
      <c r="C15" s="52" t="s">
        <v>217</v>
      </c>
      <c r="D15" s="52"/>
      <c r="E15" s="52"/>
      <c r="F15" s="53" t="n">
        <v>21.1</v>
      </c>
      <c r="G15" s="54"/>
      <c r="H15" s="55" t="n">
        <f aca="false">G15*F15</f>
        <v>0</v>
      </c>
      <c r="I15" s="56"/>
      <c r="J15" s="57" t="n">
        <f aca="false">SUM(H15:I15)</f>
        <v>0</v>
      </c>
      <c r="K15" s="57"/>
      <c r="L15" s="58" t="str">
        <f aca="false">IF(AND(H15&gt;0,OR(B15="",C15="")), "Check","OK")</f>
        <v>OK</v>
      </c>
      <c r="N15" s="59"/>
    </row>
    <row r="16" customFormat="false" ht="11.25" hidden="false" customHeight="false" outlineLevel="0" collapsed="false">
      <c r="B16" s="52"/>
      <c r="C16" s="52"/>
      <c r="D16" s="52"/>
      <c r="E16" s="52"/>
      <c r="F16" s="53" t="n">
        <v>21.1</v>
      </c>
      <c r="G16" s="54"/>
      <c r="H16" s="55" t="n">
        <f aca="false">G16*F16</f>
        <v>0</v>
      </c>
      <c r="I16" s="56"/>
      <c r="J16" s="57" t="n">
        <f aca="false">SUM(H16:I16)</f>
        <v>0</v>
      </c>
      <c r="K16" s="57"/>
      <c r="L16" s="58" t="str">
        <f aca="false">IF(AND(H16&gt;0,OR(B16="",C16="")), "Check","OK")</f>
        <v>OK</v>
      </c>
      <c r="N16" s="59"/>
    </row>
    <row r="17" customFormat="false" ht="11.25" hidden="false" customHeight="false" outlineLevel="0" collapsed="false">
      <c r="B17" s="52"/>
      <c r="C17" s="52"/>
      <c r="D17" s="52"/>
      <c r="E17" s="52"/>
      <c r="F17" s="53" t="n">
        <v>21.1</v>
      </c>
      <c r="G17" s="54"/>
      <c r="H17" s="55" t="n">
        <f aca="false">G17*F17</f>
        <v>0</v>
      </c>
      <c r="I17" s="56"/>
      <c r="J17" s="57" t="n">
        <f aca="false">SUM(H17:I17)</f>
        <v>0</v>
      </c>
      <c r="K17" s="57"/>
      <c r="L17" s="58" t="str">
        <f aca="false">IF(AND(H17&gt;0,OR(B17="",C17="")), "Check","OK")</f>
        <v>OK</v>
      </c>
      <c r="N17" s="59"/>
    </row>
    <row r="18" customFormat="false" ht="11.25" hidden="false" customHeight="false" outlineLevel="0" collapsed="false">
      <c r="B18" s="52"/>
      <c r="C18" s="52"/>
      <c r="D18" s="52"/>
      <c r="E18" s="52"/>
      <c r="F18" s="53" t="n">
        <v>21.1</v>
      </c>
      <c r="G18" s="54"/>
      <c r="H18" s="55" t="n">
        <f aca="false">G18*F18</f>
        <v>0</v>
      </c>
      <c r="I18" s="56"/>
      <c r="J18" s="57" t="n">
        <f aca="false">SUM(H18:I18)</f>
        <v>0</v>
      </c>
      <c r="K18" s="57"/>
      <c r="L18" s="58" t="str">
        <f aca="false">IF(AND(H18&gt;0,OR(B18="",C18="")), "Check","OK")</f>
        <v>OK</v>
      </c>
      <c r="N18" s="59"/>
    </row>
    <row r="19" customFormat="false" ht="11.25" hidden="false" customHeight="false" outlineLevel="0" collapsed="false">
      <c r="B19" s="52"/>
      <c r="C19" s="52"/>
      <c r="D19" s="52"/>
      <c r="E19" s="52"/>
      <c r="F19" s="53" t="n">
        <v>21.1</v>
      </c>
      <c r="G19" s="54"/>
      <c r="H19" s="55" t="n">
        <f aca="false">G19*F19</f>
        <v>0</v>
      </c>
      <c r="I19" s="56"/>
      <c r="J19" s="57" t="n">
        <f aca="false">SUM(H19:I19)</f>
        <v>0</v>
      </c>
      <c r="K19" s="57"/>
      <c r="L19" s="58" t="str">
        <f aca="false">IF(AND(H19&gt;0,OR(B19="",C19="")), "Check","OK")</f>
        <v>OK</v>
      </c>
      <c r="N19" s="59"/>
    </row>
    <row r="20" customFormat="false" ht="11.25" hidden="false" customHeight="false" outlineLevel="0" collapsed="false">
      <c r="B20" s="52"/>
      <c r="C20" s="52"/>
      <c r="D20" s="52"/>
      <c r="E20" s="52"/>
      <c r="F20" s="53" t="n">
        <v>21.1</v>
      </c>
      <c r="G20" s="54"/>
      <c r="H20" s="55" t="n">
        <f aca="false">G20*F20</f>
        <v>0</v>
      </c>
      <c r="I20" s="56"/>
      <c r="J20" s="57" t="n">
        <f aca="false">SUM(H20:I20)</f>
        <v>0</v>
      </c>
      <c r="K20" s="57"/>
      <c r="L20" s="58" t="str">
        <f aca="false">IF(AND(H20&gt;0,OR(B20="",C20="")), "Check","OK")</f>
        <v>OK</v>
      </c>
      <c r="N20" s="59"/>
    </row>
    <row r="21" customFormat="false" ht="11.25" hidden="false" customHeight="false" outlineLevel="0" collapsed="false">
      <c r="B21" s="52"/>
      <c r="C21" s="52"/>
      <c r="D21" s="52"/>
      <c r="E21" s="52"/>
      <c r="F21" s="53" t="n">
        <v>21.1</v>
      </c>
      <c r="G21" s="54"/>
      <c r="H21" s="55" t="n">
        <f aca="false">G21*F21</f>
        <v>0</v>
      </c>
      <c r="I21" s="56"/>
      <c r="J21" s="57" t="n">
        <f aca="false">SUM(H21:I21)</f>
        <v>0</v>
      </c>
      <c r="K21" s="57"/>
      <c r="L21" s="58" t="str">
        <f aca="false">IF(AND(H21&gt;0,OR(B21="",C21="")), "Check","OK")</f>
        <v>OK</v>
      </c>
    </row>
    <row r="22" customFormat="false" ht="11.25" hidden="false" customHeight="false" outlineLevel="0" collapsed="false">
      <c r="B22" s="52"/>
      <c r="C22" s="52"/>
      <c r="D22" s="52"/>
      <c r="E22" s="52"/>
      <c r="F22" s="53" t="n">
        <v>21.1</v>
      </c>
      <c r="G22" s="54"/>
      <c r="H22" s="55" t="n">
        <f aca="false">G22*F22</f>
        <v>0</v>
      </c>
      <c r="I22" s="56"/>
      <c r="J22" s="57" t="n">
        <f aca="false">SUM(H22:I22)</f>
        <v>0</v>
      </c>
      <c r="K22" s="57"/>
      <c r="L22" s="58" t="str">
        <f aca="false">IF(AND(H22&gt;0,OR(B22="",C22="")), "Check","OK")</f>
        <v>OK</v>
      </c>
    </row>
    <row r="23" customFormat="false" ht="11.25" hidden="false" customHeight="false" outlineLevel="0" collapsed="false">
      <c r="B23" s="52"/>
      <c r="C23" s="52"/>
      <c r="D23" s="52"/>
      <c r="E23" s="52"/>
      <c r="F23" s="53" t="n">
        <v>21.1</v>
      </c>
      <c r="G23" s="54"/>
      <c r="H23" s="55" t="n">
        <f aca="false">G23*F23</f>
        <v>0</v>
      </c>
      <c r="I23" s="56"/>
      <c r="J23" s="57" t="n">
        <f aca="false">SUM(H23:I23)</f>
        <v>0</v>
      </c>
      <c r="K23" s="57"/>
      <c r="L23" s="58" t="str">
        <f aca="false">IF(AND(H23&gt;0,OR(B23="",C23="")), "Check","OK")</f>
        <v>OK</v>
      </c>
    </row>
    <row r="24" customFormat="false" ht="12" hidden="false" customHeight="false" outlineLevel="0" collapsed="false">
      <c r="B24" s="60"/>
      <c r="C24" s="60"/>
      <c r="D24" s="60"/>
      <c r="E24" s="60"/>
      <c r="F24" s="61" t="n">
        <v>21.1</v>
      </c>
      <c r="G24" s="62"/>
      <c r="H24" s="63" t="n">
        <f aca="false">G24*F24</f>
        <v>0</v>
      </c>
      <c r="I24" s="64"/>
      <c r="J24" s="65" t="n">
        <f aca="false">SUM(H24:I24)</f>
        <v>0</v>
      </c>
      <c r="K24" s="65"/>
      <c r="L24" s="66" t="str">
        <f aca="false">IF(AND(H24&gt;0,OR(B24="",C24="")), "Check","OK")</f>
        <v>OK</v>
      </c>
    </row>
    <row r="25" customFormat="false" ht="22.5" hidden="false" customHeight="false" outlineLevel="0" collapsed="false">
      <c r="B25" s="43" t="s">
        <v>30</v>
      </c>
      <c r="C25" s="67"/>
      <c r="D25" s="68"/>
      <c r="E25" s="68"/>
      <c r="F25" s="45" t="s">
        <v>28</v>
      </c>
      <c r="G25" s="46" t="s">
        <v>29</v>
      </c>
      <c r="H25" s="47" t="n">
        <f aca="false">SUM(H26:H35)</f>
        <v>0</v>
      </c>
      <c r="I25" s="48" t="n">
        <f aca="false">SUM(I26:I35)</f>
        <v>0</v>
      </c>
      <c r="J25" s="49" t="n">
        <f aca="false">SUM(H25:I25)</f>
        <v>0</v>
      </c>
      <c r="K25" s="49"/>
      <c r="L25" s="70"/>
    </row>
    <row r="26" customFormat="false" ht="11.25" hidden="false" customHeight="false" outlineLevel="0" collapsed="false">
      <c r="B26" s="52"/>
      <c r="C26" s="52"/>
      <c r="D26" s="52"/>
      <c r="E26" s="52"/>
      <c r="F26" s="53" t="n">
        <v>21.1</v>
      </c>
      <c r="G26" s="54"/>
      <c r="H26" s="55" t="n">
        <f aca="false">G26*F26</f>
        <v>0</v>
      </c>
      <c r="I26" s="56"/>
      <c r="J26" s="57" t="n">
        <f aca="false">SUM(H26:I26)</f>
        <v>0</v>
      </c>
      <c r="K26" s="57"/>
      <c r="L26" s="58" t="str">
        <f aca="false">IF(AND(H26&gt;0,OR(B26="",C26="")), "Check","OK")</f>
        <v>OK</v>
      </c>
    </row>
    <row r="27" customFormat="false" ht="11.25" hidden="false" customHeight="false" outlineLevel="0" collapsed="false">
      <c r="B27" s="52"/>
      <c r="C27" s="52"/>
      <c r="D27" s="52"/>
      <c r="E27" s="52"/>
      <c r="F27" s="53" t="n">
        <v>21.1</v>
      </c>
      <c r="G27" s="54"/>
      <c r="H27" s="55" t="n">
        <f aca="false">G27*F27</f>
        <v>0</v>
      </c>
      <c r="I27" s="56"/>
      <c r="J27" s="57" t="n">
        <f aca="false">SUM(H27:I27)</f>
        <v>0</v>
      </c>
      <c r="K27" s="57"/>
      <c r="L27" s="58" t="str">
        <f aca="false">IF(AND(H27&gt;0,OR(B27="",C27="")), "Check","OK")</f>
        <v>OK</v>
      </c>
    </row>
    <row r="28" customFormat="false" ht="11.25" hidden="false" customHeight="false" outlineLevel="0" collapsed="false">
      <c r="B28" s="52"/>
      <c r="C28" s="52"/>
      <c r="D28" s="52"/>
      <c r="E28" s="52"/>
      <c r="F28" s="53" t="n">
        <v>21.1</v>
      </c>
      <c r="G28" s="54"/>
      <c r="H28" s="55" t="n">
        <f aca="false">G28*F28</f>
        <v>0</v>
      </c>
      <c r="I28" s="56"/>
      <c r="J28" s="57" t="n">
        <f aca="false">SUM(H28:I28)</f>
        <v>0</v>
      </c>
      <c r="K28" s="57"/>
      <c r="L28" s="58" t="str">
        <f aca="false">IF(AND(H28&gt;0,OR(B28="",C28="")), "Check","OK")</f>
        <v>OK</v>
      </c>
    </row>
    <row r="29" customFormat="false" ht="11.25" hidden="false" customHeight="false" outlineLevel="0" collapsed="false">
      <c r="B29" s="52"/>
      <c r="C29" s="52"/>
      <c r="D29" s="52"/>
      <c r="E29" s="52"/>
      <c r="F29" s="53" t="n">
        <v>21.1</v>
      </c>
      <c r="G29" s="54"/>
      <c r="H29" s="55" t="n">
        <f aca="false">G29*F29</f>
        <v>0</v>
      </c>
      <c r="I29" s="56"/>
      <c r="J29" s="57" t="n">
        <f aca="false">SUM(H29:I29)</f>
        <v>0</v>
      </c>
      <c r="K29" s="57"/>
      <c r="L29" s="58" t="str">
        <f aca="false">IF(AND(H29&gt;0,OR(B29="",C29="")), "Check","OK")</f>
        <v>OK</v>
      </c>
    </row>
    <row r="30" customFormat="false" ht="11.25" hidden="false" customHeight="false" outlineLevel="0" collapsed="false">
      <c r="B30" s="52"/>
      <c r="C30" s="52"/>
      <c r="D30" s="52"/>
      <c r="E30" s="52"/>
      <c r="F30" s="53" t="n">
        <v>21.1</v>
      </c>
      <c r="G30" s="54"/>
      <c r="H30" s="55" t="n">
        <f aca="false">G30*F30</f>
        <v>0</v>
      </c>
      <c r="I30" s="56"/>
      <c r="J30" s="57" t="n">
        <f aca="false">SUM(H30:I30)</f>
        <v>0</v>
      </c>
      <c r="K30" s="57"/>
      <c r="L30" s="58" t="str">
        <f aca="false">IF(AND(H30&gt;0,OR(B30="",C30="")), "Check","OK")</f>
        <v>OK</v>
      </c>
    </row>
    <row r="31" customFormat="false" ht="11.25" hidden="false" customHeight="false" outlineLevel="0" collapsed="false">
      <c r="B31" s="52"/>
      <c r="C31" s="52"/>
      <c r="D31" s="52"/>
      <c r="E31" s="52"/>
      <c r="F31" s="53" t="n">
        <v>21.1</v>
      </c>
      <c r="G31" s="54"/>
      <c r="H31" s="55" t="n">
        <f aca="false">G31*F31</f>
        <v>0</v>
      </c>
      <c r="I31" s="56"/>
      <c r="J31" s="57" t="n">
        <f aca="false">SUM(H31:I31)</f>
        <v>0</v>
      </c>
      <c r="K31" s="57"/>
      <c r="L31" s="58" t="str">
        <f aca="false">IF(AND(H31&gt;0,OR(B31="",C31="")), "Check","OK")</f>
        <v>OK</v>
      </c>
    </row>
    <row r="32" customFormat="false" ht="11.25" hidden="false" customHeight="false" outlineLevel="0" collapsed="false">
      <c r="B32" s="52"/>
      <c r="C32" s="52"/>
      <c r="D32" s="52"/>
      <c r="E32" s="52"/>
      <c r="F32" s="53" t="n">
        <v>21.1</v>
      </c>
      <c r="G32" s="54"/>
      <c r="H32" s="55" t="n">
        <f aca="false">G32*F32</f>
        <v>0</v>
      </c>
      <c r="I32" s="56"/>
      <c r="J32" s="57" t="n">
        <f aca="false">SUM(H32:I32)</f>
        <v>0</v>
      </c>
      <c r="K32" s="57"/>
      <c r="L32" s="58" t="str">
        <f aca="false">IF(AND(H32&gt;0,OR(B32="",C32="")), "Check","OK")</f>
        <v>OK</v>
      </c>
    </row>
    <row r="33" customFormat="false" ht="11.25" hidden="false" customHeight="false" outlineLevel="0" collapsed="false">
      <c r="B33" s="52"/>
      <c r="C33" s="52"/>
      <c r="D33" s="52"/>
      <c r="E33" s="52"/>
      <c r="F33" s="53" t="n">
        <v>21.1</v>
      </c>
      <c r="G33" s="54"/>
      <c r="H33" s="55" t="n">
        <f aca="false">G33*F33</f>
        <v>0</v>
      </c>
      <c r="I33" s="56"/>
      <c r="J33" s="57" t="n">
        <f aca="false">SUM(H33:I33)</f>
        <v>0</v>
      </c>
      <c r="K33" s="57"/>
      <c r="L33" s="58" t="str">
        <f aca="false">IF(AND(H33&gt;0,OR(B33="",C33="")), "Check","OK")</f>
        <v>OK</v>
      </c>
    </row>
    <row r="34" customFormat="false" ht="11.25" hidden="false" customHeight="false" outlineLevel="0" collapsed="false">
      <c r="B34" s="52"/>
      <c r="C34" s="52"/>
      <c r="D34" s="52"/>
      <c r="E34" s="52"/>
      <c r="F34" s="53" t="n">
        <v>21.1</v>
      </c>
      <c r="G34" s="54"/>
      <c r="H34" s="55" t="n">
        <f aca="false">G34*F34</f>
        <v>0</v>
      </c>
      <c r="I34" s="56"/>
      <c r="J34" s="57" t="n">
        <f aca="false">SUM(H34:I34)</f>
        <v>0</v>
      </c>
      <c r="K34" s="57"/>
      <c r="L34" s="58" t="str">
        <f aca="false">IF(AND(H34&gt;0,OR(B34="",C34="")), "Check","OK")</f>
        <v>OK</v>
      </c>
    </row>
    <row r="35" customFormat="false" ht="12" hidden="false" customHeight="false" outlineLevel="0" collapsed="false">
      <c r="B35" s="60"/>
      <c r="C35" s="60"/>
      <c r="D35" s="60"/>
      <c r="E35" s="60"/>
      <c r="F35" s="61" t="n">
        <v>21.1</v>
      </c>
      <c r="G35" s="62"/>
      <c r="H35" s="63" t="n">
        <f aca="false">G35*F35</f>
        <v>0</v>
      </c>
      <c r="I35" s="64"/>
      <c r="J35" s="65" t="n">
        <f aca="false">SUM(H35:I35)</f>
        <v>0</v>
      </c>
      <c r="K35" s="65"/>
      <c r="L35" s="66" t="str">
        <f aca="false">IF(AND(H35&gt;0,OR(B35="",C35="")), "Check","OK")</f>
        <v>OK</v>
      </c>
    </row>
    <row r="36" customFormat="false" ht="12" hidden="false" customHeight="false" outlineLevel="0" collapsed="false">
      <c r="B36" s="36" t="s">
        <v>31</v>
      </c>
      <c r="C36" s="75"/>
      <c r="D36" s="75"/>
      <c r="E36" s="75"/>
      <c r="F36" s="75"/>
      <c r="G36" s="75"/>
      <c r="H36" s="38" t="n">
        <f aca="false">SUM(H37:H41)</f>
        <v>0</v>
      </c>
      <c r="I36" s="39" t="n">
        <f aca="false">SUM(I37:I41)</f>
        <v>0</v>
      </c>
      <c r="J36" s="40" t="n">
        <f aca="false">SUM(H36:I36)</f>
        <v>0</v>
      </c>
      <c r="K36" s="49"/>
      <c r="L36" s="70"/>
    </row>
    <row r="37" customFormat="false" ht="11.25" hidden="false" customHeight="false" outlineLevel="0" collapsed="false">
      <c r="B37" s="52"/>
      <c r="C37" s="71"/>
      <c r="D37" s="71"/>
      <c r="E37" s="71"/>
      <c r="F37" s="71"/>
      <c r="G37" s="71"/>
      <c r="H37" s="72"/>
      <c r="I37" s="56"/>
      <c r="J37" s="57" t="n">
        <f aca="false">SUM(H37:I37)</f>
        <v>0</v>
      </c>
      <c r="K37" s="57"/>
      <c r="L37" s="58" t="str">
        <f aca="false">IF(AND(H37&gt;0,OR(B37="",C37="")), "Check","OK")</f>
        <v>OK</v>
      </c>
    </row>
    <row r="38" customFormat="false" ht="11.25" hidden="false" customHeight="false" outlineLevel="0" collapsed="false">
      <c r="B38" s="52"/>
      <c r="C38" s="71"/>
      <c r="D38" s="71"/>
      <c r="E38" s="71"/>
      <c r="F38" s="71"/>
      <c r="G38" s="71"/>
      <c r="H38" s="72"/>
      <c r="I38" s="56"/>
      <c r="J38" s="57" t="n">
        <f aca="false">SUM(H38:I38)</f>
        <v>0</v>
      </c>
      <c r="K38" s="57"/>
      <c r="L38" s="58" t="str">
        <f aca="false">IF(AND(H38&gt;0,OR(B38="",C38="")), "Check","OK")</f>
        <v>OK</v>
      </c>
    </row>
    <row r="39" customFormat="false" ht="11.25" hidden="false" customHeight="false" outlineLevel="0" collapsed="false">
      <c r="B39" s="52"/>
      <c r="C39" s="71"/>
      <c r="D39" s="71"/>
      <c r="E39" s="71"/>
      <c r="F39" s="71"/>
      <c r="G39" s="71"/>
      <c r="H39" s="72"/>
      <c r="I39" s="56"/>
      <c r="J39" s="57" t="n">
        <f aca="false">SUM(H39:I39)</f>
        <v>0</v>
      </c>
      <c r="K39" s="57"/>
      <c r="L39" s="58" t="str">
        <f aca="false">IF(AND(H39&gt;0,OR(B39="",C39="")), "Check","OK")</f>
        <v>OK</v>
      </c>
    </row>
    <row r="40" customFormat="false" ht="11.25" hidden="false" customHeight="false" outlineLevel="0" collapsed="false">
      <c r="B40" s="52"/>
      <c r="C40" s="71"/>
      <c r="D40" s="71"/>
      <c r="E40" s="71"/>
      <c r="F40" s="71"/>
      <c r="G40" s="71"/>
      <c r="H40" s="72"/>
      <c r="I40" s="56"/>
      <c r="J40" s="57" t="n">
        <f aca="false">SUM(H40:I40)</f>
        <v>0</v>
      </c>
      <c r="K40" s="57"/>
      <c r="L40" s="58" t="str">
        <f aca="false">IF(AND(H40&gt;0,OR(B40="",C40="")), "Check","OK")</f>
        <v>OK</v>
      </c>
    </row>
    <row r="41" customFormat="false" ht="12" hidden="false" customHeight="false" outlineLevel="0" collapsed="false">
      <c r="B41" s="60"/>
      <c r="C41" s="73"/>
      <c r="D41" s="73"/>
      <c r="E41" s="73"/>
      <c r="F41" s="73"/>
      <c r="G41" s="73"/>
      <c r="H41" s="74"/>
      <c r="I41" s="64"/>
      <c r="J41" s="65" t="n">
        <f aca="false">SUM(H41:I41)</f>
        <v>0</v>
      </c>
      <c r="K41" s="65"/>
      <c r="L41" s="66" t="str">
        <f aca="false">IF(AND(H41&gt;0,OR(B41="",C41="")), "Check","OK")</f>
        <v>OK</v>
      </c>
    </row>
    <row r="42" customFormat="false" ht="12" hidden="false" customHeight="false" outlineLevel="0" collapsed="false">
      <c r="B42" s="36" t="s">
        <v>32</v>
      </c>
      <c r="C42" s="75"/>
      <c r="D42" s="75"/>
      <c r="E42" s="75"/>
      <c r="F42" s="75"/>
      <c r="G42" s="75"/>
      <c r="H42" s="38" t="n">
        <f aca="false">SUM(H43:H47)</f>
        <v>0</v>
      </c>
      <c r="I42" s="39" t="n">
        <f aca="false">SUM(I43:I47)</f>
        <v>0</v>
      </c>
      <c r="J42" s="40" t="n">
        <f aca="false">SUM(H42:I42)</f>
        <v>0</v>
      </c>
      <c r="K42" s="40"/>
      <c r="L42" s="76"/>
    </row>
    <row r="43" customFormat="false" ht="11.25" hidden="false" customHeight="false" outlineLevel="0" collapsed="false">
      <c r="B43" s="52"/>
      <c r="C43" s="71"/>
      <c r="D43" s="71"/>
      <c r="E43" s="71"/>
      <c r="F43" s="71"/>
      <c r="G43" s="71"/>
      <c r="H43" s="72"/>
      <c r="I43" s="56"/>
      <c r="J43" s="57" t="n">
        <f aca="false">SUM(H43:I43)</f>
        <v>0</v>
      </c>
      <c r="K43" s="57"/>
      <c r="L43" s="58" t="str">
        <f aca="false">IF(AND(H43&gt;0,OR(B43="",C43="")), "Check","OK")</f>
        <v>OK</v>
      </c>
    </row>
    <row r="44" customFormat="false" ht="11.25" hidden="false" customHeight="false" outlineLevel="0" collapsed="false">
      <c r="B44" s="52"/>
      <c r="C44" s="71"/>
      <c r="D44" s="71"/>
      <c r="E44" s="71"/>
      <c r="F44" s="71"/>
      <c r="G44" s="71"/>
      <c r="H44" s="72"/>
      <c r="I44" s="56"/>
      <c r="J44" s="57" t="n">
        <f aca="false">SUM(H44:I44)</f>
        <v>0</v>
      </c>
      <c r="K44" s="57"/>
      <c r="L44" s="58" t="str">
        <f aca="false">IF(AND(H44&gt;0,OR(B44="",C44="")), "Check","OK")</f>
        <v>OK</v>
      </c>
    </row>
    <row r="45" customFormat="false" ht="11.25" hidden="false" customHeight="false" outlineLevel="0" collapsed="false">
      <c r="B45" s="52"/>
      <c r="C45" s="71"/>
      <c r="D45" s="71"/>
      <c r="E45" s="71"/>
      <c r="F45" s="71"/>
      <c r="G45" s="71"/>
      <c r="H45" s="72"/>
      <c r="I45" s="56"/>
      <c r="J45" s="57" t="n">
        <f aca="false">SUM(H45:I45)</f>
        <v>0</v>
      </c>
      <c r="K45" s="57"/>
      <c r="L45" s="58" t="str">
        <f aca="false">IF(AND(H45&gt;0,OR(B45="",C45="")), "Check","OK")</f>
        <v>OK</v>
      </c>
    </row>
    <row r="46" customFormat="false" ht="11.25" hidden="false" customHeight="false" outlineLevel="0" collapsed="false">
      <c r="B46" s="52"/>
      <c r="C46" s="71"/>
      <c r="D46" s="71"/>
      <c r="E46" s="71"/>
      <c r="F46" s="71"/>
      <c r="G46" s="71"/>
      <c r="H46" s="72"/>
      <c r="I46" s="56"/>
      <c r="J46" s="57" t="n">
        <f aca="false">SUM(H46:I46)</f>
        <v>0</v>
      </c>
      <c r="K46" s="57"/>
      <c r="L46" s="58" t="str">
        <f aca="false">IF(AND(H46&gt;0,OR(B46="",C46="")), "Check","OK")</f>
        <v>OK</v>
      </c>
    </row>
    <row r="47" customFormat="false" ht="12" hidden="false" customHeight="false" outlineLevel="0" collapsed="false">
      <c r="B47" s="60"/>
      <c r="C47" s="73"/>
      <c r="D47" s="73"/>
      <c r="E47" s="73"/>
      <c r="F47" s="73"/>
      <c r="G47" s="73"/>
      <c r="H47" s="74"/>
      <c r="I47" s="64"/>
      <c r="J47" s="65" t="n">
        <f aca="false">SUM(H47:I47)</f>
        <v>0</v>
      </c>
      <c r="K47" s="65"/>
      <c r="L47" s="66" t="str">
        <f aca="false">IF(AND(H47&gt;0,OR(B47="",C47="")), "Check","OK")</f>
        <v>OK</v>
      </c>
    </row>
    <row r="48" customFormat="false" ht="12" hidden="false" customHeight="false" outlineLevel="0" collapsed="false">
      <c r="B48" s="36" t="s">
        <v>33</v>
      </c>
      <c r="C48" s="75"/>
      <c r="D48" s="75"/>
      <c r="E48" s="75"/>
      <c r="F48" s="75"/>
      <c r="G48" s="75"/>
      <c r="H48" s="38" t="n">
        <f aca="false">SUM(H49:H53)</f>
        <v>0</v>
      </c>
      <c r="I48" s="39" t="n">
        <f aca="false">SUM(I49:I53)</f>
        <v>0</v>
      </c>
      <c r="J48" s="40" t="n">
        <f aca="false">SUM(H48:I48)</f>
        <v>0</v>
      </c>
      <c r="K48" s="40"/>
      <c r="L48" s="76"/>
    </row>
    <row r="49" customFormat="false" ht="11.25" hidden="false" customHeight="false" outlineLevel="0" collapsed="false">
      <c r="B49" s="52"/>
      <c r="C49" s="71"/>
      <c r="D49" s="71"/>
      <c r="E49" s="71"/>
      <c r="F49" s="71"/>
      <c r="G49" s="71"/>
      <c r="H49" s="77"/>
      <c r="I49" s="78"/>
      <c r="J49" s="49" t="n">
        <f aca="false">SUM(H49:I49)</f>
        <v>0</v>
      </c>
      <c r="K49" s="57"/>
      <c r="L49" s="58" t="str">
        <f aca="false">IF(AND(H49&gt;0,OR(B49="",C49="")), "Check","OK")</f>
        <v>OK</v>
      </c>
    </row>
    <row r="50" customFormat="false" ht="11.25" hidden="false" customHeight="false" outlineLevel="0" collapsed="false">
      <c r="B50" s="52"/>
      <c r="C50" s="71"/>
      <c r="D50" s="71"/>
      <c r="E50" s="71"/>
      <c r="F50" s="71"/>
      <c r="G50" s="71"/>
      <c r="H50" s="72"/>
      <c r="I50" s="56"/>
      <c r="J50" s="57" t="n">
        <f aca="false">SUM(H50:I50)</f>
        <v>0</v>
      </c>
      <c r="K50" s="57"/>
      <c r="L50" s="58" t="str">
        <f aca="false">IF(AND(H50&gt;0,OR(B50="",C50="")), "Check","OK")</f>
        <v>OK</v>
      </c>
    </row>
    <row r="51" customFormat="false" ht="11.25" hidden="false" customHeight="false" outlineLevel="0" collapsed="false">
      <c r="B51" s="52"/>
      <c r="C51" s="71"/>
      <c r="D51" s="71"/>
      <c r="E51" s="71"/>
      <c r="F51" s="71"/>
      <c r="G51" s="71"/>
      <c r="H51" s="72"/>
      <c r="I51" s="56"/>
      <c r="J51" s="57" t="n">
        <f aca="false">SUM(H51:I51)</f>
        <v>0</v>
      </c>
      <c r="K51" s="57"/>
      <c r="L51" s="58" t="str">
        <f aca="false">IF(AND(H51&gt;0,OR(B51="",C51="")), "Check","OK")</f>
        <v>OK</v>
      </c>
    </row>
    <row r="52" customFormat="false" ht="11.25" hidden="false" customHeight="false" outlineLevel="0" collapsed="false">
      <c r="B52" s="52"/>
      <c r="C52" s="71"/>
      <c r="D52" s="71"/>
      <c r="E52" s="71"/>
      <c r="F52" s="71"/>
      <c r="G52" s="71"/>
      <c r="H52" s="72"/>
      <c r="I52" s="56"/>
      <c r="J52" s="57" t="n">
        <f aca="false">SUM(H52:I52)</f>
        <v>0</v>
      </c>
      <c r="K52" s="57"/>
      <c r="L52" s="58" t="str">
        <f aca="false">IF(AND(H52&gt;0,OR(B52="",C52="")), "Check","OK")</f>
        <v>OK</v>
      </c>
    </row>
    <row r="53" customFormat="false" ht="12" hidden="false" customHeight="false" outlineLevel="0" collapsed="false">
      <c r="B53" s="52"/>
      <c r="C53" s="71"/>
      <c r="D53" s="71"/>
      <c r="E53" s="71"/>
      <c r="F53" s="71"/>
      <c r="G53" s="71"/>
      <c r="H53" s="72"/>
      <c r="I53" s="56"/>
      <c r="J53" s="57" t="n">
        <f aca="false">SUM(H53:I53)</f>
        <v>0</v>
      </c>
      <c r="K53" s="57"/>
      <c r="L53" s="79" t="str">
        <f aca="false">IF(AND(H53&gt;0,OR(B53="",C53="")), "Check","OK")</f>
        <v>OK</v>
      </c>
    </row>
    <row r="54" customFormat="false" ht="32.1" hidden="false" customHeight="true" outlineLevel="0" collapsed="false">
      <c r="B54" s="80" t="s">
        <v>34</v>
      </c>
      <c r="C54" s="37"/>
      <c r="D54" s="37"/>
      <c r="E54" s="37"/>
      <c r="F54" s="37"/>
      <c r="G54" s="37"/>
      <c r="H54" s="38" t="n">
        <f aca="false">SUM(H55:H55)</f>
        <v>0</v>
      </c>
      <c r="I54" s="39" t="n">
        <f aca="false">SUM(I55:I55)</f>
        <v>0</v>
      </c>
      <c r="J54" s="40" t="n">
        <f aca="false">SUM(H54:I54)</f>
        <v>0</v>
      </c>
      <c r="K54" s="50" t="n">
        <v>0.15</v>
      </c>
      <c r="L54" s="81" t="str">
        <f aca="false">IF($H$54=0,"",IF((H54/H13)&lt;=K54,"OK","Violazione della soglia. Necessario rivedere i dati prodotti."))</f>
        <v/>
      </c>
    </row>
    <row r="55" customFormat="false" ht="12" hidden="false" customHeight="false" outlineLevel="0" collapsed="false">
      <c r="B55" s="82" t="s">
        <v>35</v>
      </c>
      <c r="C55" s="83"/>
      <c r="D55" s="83"/>
      <c r="E55" s="83"/>
      <c r="F55" s="83"/>
      <c r="G55" s="83"/>
      <c r="H55" s="47" t="n">
        <f aca="false">15%*H13</f>
        <v>0</v>
      </c>
      <c r="I55" s="48"/>
      <c r="J55" s="49" t="n">
        <f aca="false">SUM(H55:I55)</f>
        <v>0</v>
      </c>
      <c r="K55" s="49"/>
      <c r="L55" s="70"/>
      <c r="M55" s="84"/>
    </row>
    <row r="56" customFormat="false" ht="12" hidden="false" customHeight="false" outlineLevel="0" collapsed="false">
      <c r="B56" s="36" t="s">
        <v>36</v>
      </c>
      <c r="C56" s="75"/>
      <c r="D56" s="75"/>
      <c r="E56" s="75"/>
      <c r="F56" s="75"/>
      <c r="G56" s="75"/>
      <c r="H56" s="38" t="n">
        <f aca="false">SUM(H57:H61)</f>
        <v>0</v>
      </c>
      <c r="I56" s="39" t="n">
        <f aca="false">SUM(I57:I61)</f>
        <v>0</v>
      </c>
      <c r="J56" s="40" t="n">
        <f aca="false">SUM(H56:I56)</f>
        <v>0</v>
      </c>
      <c r="K56" s="40"/>
      <c r="L56" s="76"/>
    </row>
    <row r="57" customFormat="false" ht="11.25" hidden="false" customHeight="false" outlineLevel="0" collapsed="false">
      <c r="B57" s="52"/>
      <c r="C57" s="71"/>
      <c r="D57" s="71"/>
      <c r="E57" s="71"/>
      <c r="F57" s="71"/>
      <c r="G57" s="71"/>
      <c r="H57" s="77"/>
      <c r="I57" s="78"/>
      <c r="J57" s="49" t="n">
        <f aca="false">SUM(H57:I57)</f>
        <v>0</v>
      </c>
      <c r="K57" s="57"/>
      <c r="L57" s="58" t="str">
        <f aca="false">IF(AND(H57&gt;0,OR(B57="",C57="")), "Check","OK")</f>
        <v>OK</v>
      </c>
    </row>
    <row r="58" customFormat="false" ht="11.25" hidden="false" customHeight="false" outlineLevel="0" collapsed="false">
      <c r="B58" s="52"/>
      <c r="C58" s="71"/>
      <c r="D58" s="71"/>
      <c r="E58" s="71"/>
      <c r="F58" s="71"/>
      <c r="G58" s="71"/>
      <c r="H58" s="72"/>
      <c r="I58" s="56"/>
      <c r="J58" s="57" t="n">
        <f aca="false">SUM(H58:I58)</f>
        <v>0</v>
      </c>
      <c r="K58" s="57"/>
      <c r="L58" s="58" t="str">
        <f aca="false">IF(AND(H58&gt;0,OR(B58="",C58="")), "Check","OK")</f>
        <v>OK</v>
      </c>
    </row>
    <row r="59" customFormat="false" ht="11.25" hidden="false" customHeight="false" outlineLevel="0" collapsed="false">
      <c r="B59" s="52"/>
      <c r="C59" s="71"/>
      <c r="D59" s="71"/>
      <c r="E59" s="71"/>
      <c r="F59" s="71"/>
      <c r="G59" s="71"/>
      <c r="H59" s="72"/>
      <c r="I59" s="56"/>
      <c r="J59" s="57" t="n">
        <f aca="false">SUM(H59:I59)</f>
        <v>0</v>
      </c>
      <c r="K59" s="57"/>
      <c r="L59" s="58" t="str">
        <f aca="false">IF(AND(H59&gt;0,OR(B59="",C59="")), "Check","OK")</f>
        <v>OK</v>
      </c>
    </row>
    <row r="60" customFormat="false" ht="11.25" hidden="false" customHeight="false" outlineLevel="0" collapsed="false">
      <c r="B60" s="52"/>
      <c r="C60" s="71"/>
      <c r="D60" s="71"/>
      <c r="E60" s="71"/>
      <c r="F60" s="71"/>
      <c r="G60" s="71"/>
      <c r="H60" s="72"/>
      <c r="I60" s="56"/>
      <c r="J60" s="57" t="n">
        <f aca="false">SUM(H60:I60)</f>
        <v>0</v>
      </c>
      <c r="K60" s="57"/>
      <c r="L60" s="58" t="str">
        <f aca="false">IF(AND(H60&gt;0,OR(B60="",C60="")), "Check","OK")</f>
        <v>OK</v>
      </c>
    </row>
    <row r="61" customFormat="false" ht="12" hidden="false" customHeight="false" outlineLevel="0" collapsed="false">
      <c r="B61" s="60"/>
      <c r="C61" s="73"/>
      <c r="D61" s="73"/>
      <c r="E61" s="73"/>
      <c r="F61" s="73"/>
      <c r="G61" s="73"/>
      <c r="H61" s="74"/>
      <c r="I61" s="64"/>
      <c r="J61" s="65" t="n">
        <f aca="false">SUM(H61:I61)</f>
        <v>0</v>
      </c>
      <c r="K61" s="65"/>
      <c r="L61" s="66" t="str">
        <f aca="false">IF(AND(H61&gt;0,OR(B61="",C61="")), "Check","OK")</f>
        <v>OK</v>
      </c>
    </row>
    <row r="62" customFormat="false" ht="59.25" hidden="false" customHeight="true" outlineLevel="0" collapsed="false">
      <c r="B62" s="85" t="s">
        <v>37</v>
      </c>
      <c r="C62" s="85"/>
      <c r="D62" s="85"/>
      <c r="E62" s="85"/>
      <c r="F62" s="85"/>
      <c r="G62" s="85"/>
      <c r="H62" s="85"/>
      <c r="I62" s="85"/>
      <c r="J62" s="85"/>
      <c r="K62" s="85"/>
      <c r="L62" s="85"/>
    </row>
    <row r="63" customFormat="false" ht="11.25" hidden="true" customHeight="false" outlineLevel="0" collapsed="false">
      <c r="B63" s="242"/>
      <c r="C63" s="242"/>
      <c r="D63" s="242"/>
      <c r="E63" s="242"/>
      <c r="F63" s="242"/>
      <c r="G63" s="242"/>
      <c r="H63" s="242"/>
      <c r="I63" s="242"/>
      <c r="J63" s="242"/>
      <c r="K63" s="243"/>
      <c r="L63" s="58" t="str">
        <f aca="false">IF((COUNTIF(L14:L61,"check"))&gt;0,"CHECK","OK")</f>
        <v>OK</v>
      </c>
    </row>
    <row r="64" customFormat="false" ht="11.25" hidden="false" customHeight="false" outlineLevel="0" collapsed="false">
      <c r="B64" s="242"/>
      <c r="C64" s="242"/>
      <c r="D64" s="242"/>
      <c r="E64" s="242"/>
      <c r="F64" s="242"/>
      <c r="G64" s="242"/>
      <c r="H64" s="242"/>
      <c r="I64" s="242"/>
      <c r="J64" s="242"/>
      <c r="K64" s="243"/>
      <c r="L64" s="243"/>
    </row>
    <row r="65" customFormat="false" ht="16.5" hidden="false" customHeight="false" outlineLevel="0" collapsed="false">
      <c r="B65" s="23" t="s">
        <v>38</v>
      </c>
      <c r="C65" s="23"/>
      <c r="D65" s="23"/>
      <c r="E65" s="23"/>
      <c r="F65" s="23"/>
      <c r="G65" s="23"/>
      <c r="H65" s="23"/>
      <c r="I65" s="23"/>
      <c r="J65" s="23"/>
      <c r="K65" s="23"/>
      <c r="L65" s="23"/>
    </row>
    <row r="66" customFormat="false" ht="57" hidden="false" customHeight="true" outlineLevel="0" collapsed="false">
      <c r="B66" s="88" t="str">
        <f aca="false">+B5</f>
        <v>Denominazione richiedente</v>
      </c>
      <c r="C66" s="89" t="str">
        <f aca="false">+E5</f>
        <v>Classe dimensionale di appartenenza e modalità di presentazione della domanda</v>
      </c>
      <c r="D66" s="89"/>
      <c r="E66" s="90" t="s">
        <v>14</v>
      </c>
      <c r="F66" s="91" t="s">
        <v>39</v>
      </c>
      <c r="G66" s="92" t="s">
        <v>40</v>
      </c>
      <c r="H66" s="92"/>
      <c r="I66" s="93" t="s">
        <v>41</v>
      </c>
      <c r="J66" s="89" t="s">
        <v>42</v>
      </c>
      <c r="K66" s="94" t="s">
        <v>43</v>
      </c>
      <c r="L66" s="94" t="s">
        <v>43</v>
      </c>
    </row>
    <row r="67" customFormat="false" ht="42" hidden="false" customHeight="true" outlineLevel="0" collapsed="false">
      <c r="B67" s="88"/>
      <c r="C67" s="95" t="s">
        <v>44</v>
      </c>
      <c r="D67" s="95"/>
      <c r="E67" s="90" t="n">
        <v>0</v>
      </c>
      <c r="F67" s="91"/>
      <c r="G67" s="92"/>
      <c r="H67" s="92"/>
      <c r="I67" s="96" t="s">
        <v>45</v>
      </c>
      <c r="J67" s="95"/>
      <c r="K67" s="97" t="s">
        <v>45</v>
      </c>
      <c r="L67" s="97" t="s">
        <v>45</v>
      </c>
    </row>
    <row r="68" customFormat="false" ht="22.15" hidden="false" customHeight="true" outlineLevel="0" collapsed="false">
      <c r="B68" s="98" t="str">
        <f aca="false">IF(B8="","",B8)</f>
        <v/>
      </c>
      <c r="C68" s="99" t="str">
        <f aca="false">+D8</f>
        <v/>
      </c>
      <c r="D68" s="99"/>
      <c r="E68" s="100" t="str">
        <f aca="false">+F8</f>
        <v>Compilare le celle bianche</v>
      </c>
      <c r="F68" s="101" t="str">
        <f aca="false">+C8</f>
        <v>Art. 25 del Reg. 651/2014
Sviluppo Sperimentale</v>
      </c>
      <c r="G68" s="102"/>
      <c r="H68" s="102"/>
      <c r="I68" s="102"/>
      <c r="J68" s="102"/>
      <c r="K68" s="102"/>
      <c r="L68" s="102"/>
    </row>
    <row r="69" customFormat="false" ht="22.15" hidden="false" customHeight="true" outlineLevel="0" collapsed="false">
      <c r="B69" s="98"/>
      <c r="C69" s="99"/>
      <c r="D69" s="99"/>
      <c r="E69" s="100" t="e">
        <f aca="false">#REF!</f>
        <v>#REF!</v>
      </c>
      <c r="F69" s="101"/>
      <c r="G69" s="103" t="s">
        <v>46</v>
      </c>
      <c r="H69" s="103"/>
      <c r="I69" s="104" t="str">
        <f aca="false">IF(AND(L12="OK",L14="OK",L54="OK",'2-Impresa_3'!F3="Articolazione temporale coerente con punto 3)",'2-Impresa_3'!G58="OK",'3-Impresa_3'!B51="OK",'4-Impresa_3'!D82="Ok predisposto"),H12,"")</f>
        <v/>
      </c>
      <c r="J69" s="105" t="str">
        <f aca="false">IF(OR(C68="",E68=""),"",IF(C68=1,Elenco!D6,IF(C68=2,Elenco!D7,IF(C68=3,Elenco!D8,IF(C68=4,Elenco!D9,IF(C68=5,Elenco!D10,IF(C68=6,Elenco!D11,IF(C68=7,Elenco!D12,IF(C68=8,Elenco!D13,IF(C68=9,Elenco!D14))))))))))</f>
        <v/>
      </c>
      <c r="K69" s="106" t="str">
        <f aca="false">IF(OR(I69="",J69=""),"",J69*I69)</f>
        <v/>
      </c>
      <c r="L69" s="107" t="n">
        <f aca="false">IF(AND('5-Impresa_3'!B14="OK",K72&gt;0),'1-Impresa_3'!K72,0)</f>
        <v>0</v>
      </c>
    </row>
    <row r="70" customFormat="false" ht="22.15" hidden="false" customHeight="true" outlineLevel="0" collapsed="false">
      <c r="B70" s="98"/>
      <c r="C70" s="99"/>
      <c r="D70" s="99"/>
      <c r="E70" s="100" t="e">
        <f aca="false">#REF!</f>
        <v>#REF!</v>
      </c>
      <c r="F70" s="101"/>
      <c r="G70" s="103"/>
      <c r="H70" s="103"/>
      <c r="I70" s="104"/>
      <c r="J70" s="105"/>
      <c r="K70" s="106"/>
      <c r="L70" s="107"/>
    </row>
    <row r="71" customFormat="false" ht="22.15" hidden="false" customHeight="true" outlineLevel="0" collapsed="false">
      <c r="B71" s="98"/>
      <c r="C71" s="99"/>
      <c r="D71" s="99"/>
      <c r="E71" s="100" t="e">
        <f aca="false">#REF!</f>
        <v>#REF!</v>
      </c>
      <c r="F71" s="101"/>
      <c r="G71" s="103"/>
      <c r="H71" s="103"/>
      <c r="I71" s="104"/>
      <c r="J71" s="105"/>
      <c r="K71" s="106"/>
      <c r="L71" s="107"/>
    </row>
    <row r="72" customFormat="false" ht="22.15" hidden="false" customHeight="true" outlineLevel="0" collapsed="false">
      <c r="B72" s="98"/>
      <c r="C72" s="99"/>
      <c r="D72" s="99"/>
      <c r="E72" s="100" t="e">
        <f aca="false">#REF!</f>
        <v>#REF!</v>
      </c>
      <c r="F72" s="101"/>
      <c r="G72" s="108" t="s">
        <v>22</v>
      </c>
      <c r="H72" s="108"/>
      <c r="I72" s="109" t="n">
        <f aca="false">SUM(I69:I71)</f>
        <v>0</v>
      </c>
      <c r="J72" s="105"/>
      <c r="K72" s="110" t="str">
        <f aca="false">+K69</f>
        <v/>
      </c>
      <c r="L72" s="107"/>
    </row>
    <row r="73" customFormat="false" ht="40.15" hidden="false" customHeight="true" outlineLevel="0" collapsed="false">
      <c r="B73" s="111" t="s">
        <v>47</v>
      </c>
      <c r="C73" s="111"/>
      <c r="D73" s="111"/>
      <c r="E73" s="111"/>
      <c r="F73" s="111"/>
      <c r="G73" s="111"/>
      <c r="H73" s="111"/>
      <c r="I73" s="111"/>
      <c r="J73" s="111"/>
      <c r="K73" s="111"/>
      <c r="L73" s="111"/>
    </row>
  </sheetData>
  <sheetProtection algorithmName="SHA-512" hashValue="BHEettBHO3PwTlscl45w+E8d7Z2F81GS2BOF9PCbAl44BLvjGTepHFgeFGBfRsbtNonuCC4aCuxNRIADeWkCxA==" saltValue="Xeo5Bfd6R887ESIAkcGVDg==" spinCount="100000" sheet="true" objects="true" scenarios="true"/>
  <mergeCells count="78">
    <mergeCell ref="B3:G3"/>
    <mergeCell ref="C4:G4"/>
    <mergeCell ref="B5:B7"/>
    <mergeCell ref="C5:C7"/>
    <mergeCell ref="D5:D7"/>
    <mergeCell ref="E5:E6"/>
    <mergeCell ref="F5:G7"/>
    <mergeCell ref="F8:G8"/>
    <mergeCell ref="B10:L10"/>
    <mergeCell ref="C11:G11"/>
    <mergeCell ref="C12:G12"/>
    <mergeCell ref="C13:G13"/>
    <mergeCell ref="C15:E15"/>
    <mergeCell ref="C16:E16"/>
    <mergeCell ref="C17:E17"/>
    <mergeCell ref="C18:E18"/>
    <mergeCell ref="C19:E19"/>
    <mergeCell ref="C20:E20"/>
    <mergeCell ref="C21:E21"/>
    <mergeCell ref="C22:E22"/>
    <mergeCell ref="C23:E23"/>
    <mergeCell ref="C24:E24"/>
    <mergeCell ref="C26:E26"/>
    <mergeCell ref="C27:E27"/>
    <mergeCell ref="C28:E28"/>
    <mergeCell ref="C29:E29"/>
    <mergeCell ref="C30:E30"/>
    <mergeCell ref="C31:E31"/>
    <mergeCell ref="C32:E32"/>
    <mergeCell ref="C33:E33"/>
    <mergeCell ref="C34:E34"/>
    <mergeCell ref="C35:E35"/>
    <mergeCell ref="C36:G36"/>
    <mergeCell ref="C37:G37"/>
    <mergeCell ref="C38:G38"/>
    <mergeCell ref="C39:G39"/>
    <mergeCell ref="C40:G40"/>
    <mergeCell ref="C41:G41"/>
    <mergeCell ref="C42:G42"/>
    <mergeCell ref="C43:G43"/>
    <mergeCell ref="C44:G44"/>
    <mergeCell ref="C45:G45"/>
    <mergeCell ref="C46:G46"/>
    <mergeCell ref="C47:G47"/>
    <mergeCell ref="C48:G48"/>
    <mergeCell ref="C49:G49"/>
    <mergeCell ref="C50:G50"/>
    <mergeCell ref="C51:G51"/>
    <mergeCell ref="C52:G52"/>
    <mergeCell ref="C53:G53"/>
    <mergeCell ref="C54:G54"/>
    <mergeCell ref="C55:G55"/>
    <mergeCell ref="C56:G56"/>
    <mergeCell ref="C57:G57"/>
    <mergeCell ref="C58:G58"/>
    <mergeCell ref="C59:G59"/>
    <mergeCell ref="C60:G60"/>
    <mergeCell ref="C61:G61"/>
    <mergeCell ref="B62:L62"/>
    <mergeCell ref="B65:L65"/>
    <mergeCell ref="B66:B67"/>
    <mergeCell ref="C66:D66"/>
    <mergeCell ref="E66:E67"/>
    <mergeCell ref="F66:F67"/>
    <mergeCell ref="G66:H67"/>
    <mergeCell ref="C67:D67"/>
    <mergeCell ref="B68:B72"/>
    <mergeCell ref="C68:D72"/>
    <mergeCell ref="E68:E72"/>
    <mergeCell ref="F68:F72"/>
    <mergeCell ref="G68:L68"/>
    <mergeCell ref="G69:H71"/>
    <mergeCell ref="I69:I71"/>
    <mergeCell ref="J69:J72"/>
    <mergeCell ref="K69:K71"/>
    <mergeCell ref="L69:L72"/>
    <mergeCell ref="G72:H72"/>
    <mergeCell ref="B73:L73"/>
  </mergeCells>
  <conditionalFormatting sqref="L14">
    <cfRule type="containsText" priority="2" operator="containsText" aboveAverage="0" equalAverage="0" bottom="0" percent="0" rank="0" text="OK" dxfId="80">
      <formula>NOT(ISERROR(SEARCH("OK",L14)))</formula>
    </cfRule>
    <cfRule type="containsText" priority="3" operator="containsText" aboveAverage="0" equalAverage="0" bottom="0" percent="0" rank="0" text="Violazione della soglia. Necessario rivedere i dati prodotti." dxfId="81">
      <formula>NOT(ISERROR(SEARCH("Violazione della soglia. Necessario rivedere i dati prodotti.",L14)))</formula>
    </cfRule>
  </conditionalFormatting>
  <conditionalFormatting sqref="E68:E72">
    <cfRule type="containsText" priority="4" operator="containsText" aboveAverage="0" equalAverage="0" bottom="0" percent="0" rank="0" text="OK" dxfId="82">
      <formula>NOT(ISERROR(SEARCH("OK",E68)))</formula>
    </cfRule>
    <cfRule type="containsText" priority="5" operator="containsText" aboveAverage="0" equalAverage="0" bottom="0" percent="0" rank="0" text="ERRORE: solo le Piccole Imprese sono ammissibili a contributo ai sensi dell'Art. 22del Reg. 651. RIFORMULARE" dxfId="83">
      <formula>NOT(ISERROR(SEARCH("ERRORE: solo le Piccole Imprese sono ammissibili a contributo ai sensi dell'Art. 22del Reg. 651. RIFORMULARE",E68)))</formula>
    </cfRule>
  </conditionalFormatting>
  <conditionalFormatting sqref="L12">
    <cfRule type="containsText" priority="6" operator="containsText" aboveAverage="0" equalAverage="0" bottom="0" percent="0" rank="0" text="Compilare correttamente Tab. 1" dxfId="84">
      <formula>NOT(ISERROR(SEARCH("Compilare correttamente Tab. 1",L12)))</formula>
    </cfRule>
    <cfRule type="containsText" priority="7" operator="containsText" aboveAverage="0" equalAverage="0" bottom="0" percent="0" rank="0" text="Rivedere importi spesa ammissibile" dxfId="85">
      <formula>NOT(ISERROR(SEARCH("Rivedere importi spesa ammissibile",L12)))</formula>
    </cfRule>
    <cfRule type="containsText" priority="8" operator="containsText" aboveAverage="0" equalAverage="0" bottom="0" percent="0" rank="0" text="OK" dxfId="86">
      <formula>NOT(ISERROR(SEARCH("OK",L12)))</formula>
    </cfRule>
    <cfRule type="containsText" priority="9" operator="containsText" aboveAverage="0" equalAverage="0" bottom="0" percent="0" rank="0" text="NON AMMISSIBILE" dxfId="87">
      <formula>NOT(ISERROR(SEARCH("NON AMMISSIBILE",L12)))</formula>
    </cfRule>
  </conditionalFormatting>
  <conditionalFormatting sqref="K69 K72">
    <cfRule type="cellIs" priority="10" operator="greaterThan" aboveAverage="0" equalAverage="0" bottom="0" percent="0" rank="0" text="" dxfId="88">
      <formula>0</formula>
    </cfRule>
  </conditionalFormatting>
  <conditionalFormatting sqref="L69">
    <cfRule type="cellIs" priority="11" operator="greaterThan" aboveAverage="0" equalAverage="0" bottom="0" percent="0" rank="0" text="" dxfId="89">
      <formula>0</formula>
    </cfRule>
  </conditionalFormatting>
  <conditionalFormatting sqref="L54">
    <cfRule type="containsText" priority="12" operator="containsText" aboveAverage="0" equalAverage="0" bottom="0" percent="0" rank="0" text="OK" dxfId="90">
      <formula>NOT(ISERROR(SEARCH("OK",L54)))</formula>
    </cfRule>
    <cfRule type="containsText" priority="13" operator="containsText" aboveAverage="0" equalAverage="0" bottom="0" percent="0" rank="0" text="Violazione della soglia. Necessario rivedere i dati prodotti." dxfId="91">
      <formula>NOT(ISERROR(SEARCH("Violazione della soglia. Necessario rivedere i dati prodotti.",L54)))</formula>
    </cfRule>
  </conditionalFormatting>
  <conditionalFormatting sqref="L37:L41 L43:L47 L49:L53 L57:L61 L16:L24 L26:L35">
    <cfRule type="containsText" priority="14" operator="containsText" aboveAverage="0" equalAverage="0" bottom="0" percent="0" rank="0" text="ok" dxfId="92">
      <formula>NOT(ISERROR(SEARCH("ok",L16)))</formula>
    </cfRule>
    <cfRule type="containsText" priority="15" operator="containsText" aboveAverage="0" equalAverage="0" bottom="0" percent="0" rank="0" text="Check" dxfId="93">
      <formula>NOT(ISERROR(SEARCH("Check",L16)))</formula>
    </cfRule>
  </conditionalFormatting>
  <conditionalFormatting sqref="L15">
    <cfRule type="containsText" priority="16" operator="containsText" aboveAverage="0" equalAverage="0" bottom="0" percent="0" rank="0" text="ok" dxfId="94">
      <formula>NOT(ISERROR(SEARCH("ok",L15)))</formula>
    </cfRule>
    <cfRule type="containsText" priority="17" operator="containsText" aboveAverage="0" equalAverage="0" bottom="0" percent="0" rank="0" text="Check" dxfId="95">
      <formula>NOT(ISERROR(SEARCH("Check",L15)))</formula>
    </cfRule>
  </conditionalFormatting>
  <conditionalFormatting sqref="L63">
    <cfRule type="containsText" priority="18" operator="containsText" aboveAverage="0" equalAverage="0" bottom="0" percent="0" rank="0" text="ok" dxfId="96">
      <formula>NOT(ISERROR(SEARCH("ok",L63)))</formula>
    </cfRule>
    <cfRule type="containsText" priority="19" operator="containsText" aboveAverage="0" equalAverage="0" bottom="0" percent="0" rank="0" text="Check" dxfId="97">
      <formula>NOT(ISERROR(SEARCH("Check",L63)))</formula>
    </cfRule>
  </conditionalFormatting>
  <conditionalFormatting sqref="F8">
    <cfRule type="containsText" priority="20" operator="containsText" aboveAverage="0" equalAverage="0" bottom="0" percent="0" rank="0" text="ERRORE: solo le Piccole Imprese ex par. 2.1 comma 1 lett. a)  dell'Avviso sono ammissibili a contributo ai sensi dell'Art. 22del Reg. 651. RIFORMULARE" dxfId="98">
      <formula>NOT(ISERROR(SEARCH("ERRORE: solo le Piccole Imprese ex par. 2.1 comma 1 lett. a)  dell'Avviso sono ammissibili a contributo ai sensi dell'Art. 22del Reg. 651. RIFORMULARE",F8)))</formula>
    </cfRule>
    <cfRule type="containsText" priority="21" operator="containsText" aboveAverage="0" equalAverage="0" bottom="0" percent="0" rank="0" text="OK" dxfId="99">
      <formula>NOT(ISERROR(SEARCH("OK",F8)))</formula>
    </cfRule>
    <cfRule type="containsText" priority="22" operator="containsText" aboveAverage="0" equalAverage="0" bottom="0" percent="0" rank="0" text="ERRORE: solo le Piccole Imprese ex par. 2.1 comma 1 lett. a)  dell'Avviso sono ammissibili a contributo ai sensi dell'Art. 22del Reg. 651. RIFORMULARE." dxfId="100">
      <formula>NOT(ISERROR(SEARCH("ERRORE: solo le Piccole Imprese ex par. 2.1 comma 1 lett. a)  dell'Avviso sono ammissibili a contributo ai sensi dell'Art. 22del Reg. 651. RIFORMULARE.",F8)))</formula>
    </cfRule>
  </conditionalFormatting>
  <conditionalFormatting sqref="F8:G8">
    <cfRule type="cellIs" priority="23" operator="notEqual" aboveAverage="0" equalAverage="0" bottom="0" percent="0" rank="0" text="" dxfId="101">
      <formula>"OK"</formula>
    </cfRule>
    <cfRule type="containsText" priority="24" operator="containsText" aboveAverage="0" equalAverage="0" bottom="0" percent="0" rank="0" text="ERRORE: per Piccole Imprese ex par. 2.1 comma 1 lett. a)  dell'Avviso, selezionare a) nel campo Identificativo Tipologia Investimento" dxfId="102">
      <formula>NOT(ISERROR(SEARCH("ERRORE: per Piccole Imprese ex par. 2.1 comma 1 lett. a)  dell'Avviso, selezionare a) nel campo Identificativo Tipologia Investimento",F8)))</formula>
    </cfRule>
  </conditionalFormatting>
  <dataValidations count="1">
    <dataValidation allowBlank="true" error="Selezionare una delle opzioni disponibili" errorTitle="Opzione non valida" operator="between" showDropDown="false" showErrorMessage="true" showInputMessage="true" sqref="E8" type="list">
      <formula1>Elenco!$C$6:$C$14</formula1>
      <formula2>0</formula2>
    </dataValidation>
  </dataValidations>
  <printOptions headings="false" gridLines="false" gridLinesSet="true" horizontalCentered="true" verticalCentered="true"/>
  <pageMargins left="0.118055555555556" right="0.118055555555556" top="0.157638888888889" bottom="0.196527777777778" header="0.511805555555555" footer="0.511805555555555"/>
  <pageSetup paperSize="9" scale="65" firstPageNumber="0" fitToWidth="1" fitToHeight="1" pageOrder="downThenOver" orientation="landscape" blackAndWhite="false" draft="false" cellComments="none" useFirstPageNumber="false" horizontalDpi="300" verticalDpi="300" copies="1"/>
  <headerFooter differentFirst="false" differentOddEven="false">
    <oddHeader/>
    <oddFooter/>
  </headerFooter>
  <rowBreaks count="1" manualBreakCount="1">
    <brk id="64" man="true" max="16383" min="0"/>
  </rowBreaks>
</worksheet>
</file>

<file path=xl/worksheets/sheet17.xml><?xml version="1.0" encoding="utf-8"?>
<worksheet xmlns="http://schemas.openxmlformats.org/spreadsheetml/2006/main" xmlns:r="http://schemas.openxmlformats.org/officeDocument/2006/relationships">
  <sheetPr filterMode="false">
    <pageSetUpPr fitToPage="false"/>
  </sheetPr>
  <dimension ref="B2:V64"/>
  <sheetViews>
    <sheetView showFormulas="false" showGridLines="false" showRowColHeaders="true" showZeros="true" rightToLeft="false" tabSelected="false" showOutlineSymbols="true" defaultGridColor="true" view="pageBreakPreview" topLeftCell="A1" colorId="64" zoomScale="80" zoomScaleNormal="90" zoomScalePageLayoutView="80" workbookViewId="0">
      <selection pane="topLeft" activeCell="D9" activeCellId="0" sqref="D9"/>
    </sheetView>
  </sheetViews>
  <sheetFormatPr defaultRowHeight="11.25" zeroHeight="false" outlineLevelRow="0" outlineLevelCol="0"/>
  <cols>
    <col collapsed="false" customWidth="true" hidden="false" outlineLevel="0" max="1" min="1" style="0" width="8.92"/>
    <col collapsed="false" customWidth="true" hidden="false" outlineLevel="0" max="2" min="2" style="0" width="46.5"/>
    <col collapsed="false" customWidth="true" hidden="false" outlineLevel="0" max="21" min="3" style="0" width="14.83"/>
    <col collapsed="false" customWidth="true" hidden="false" outlineLevel="0" max="1025" min="22" style="0" width="8.92"/>
  </cols>
  <sheetData>
    <row r="2" customFormat="false" ht="15.75" hidden="false" customHeight="false" outlineLevel="0" collapsed="false">
      <c r="B2" s="112" t="s">
        <v>48</v>
      </c>
      <c r="C2" s="113"/>
      <c r="D2" s="113"/>
      <c r="E2" s="113"/>
      <c r="F2" s="113"/>
      <c r="G2" s="113"/>
      <c r="H2" s="113"/>
      <c r="I2" s="113"/>
      <c r="J2" s="113"/>
      <c r="K2" s="113"/>
      <c r="L2" s="113"/>
      <c r="M2" s="113"/>
      <c r="N2" s="113"/>
      <c r="O2" s="113"/>
      <c r="P2" s="113"/>
      <c r="Q2" s="113"/>
      <c r="R2" s="113"/>
      <c r="S2" s="113"/>
      <c r="T2" s="113"/>
      <c r="U2" s="113"/>
      <c r="V2" s="113"/>
    </row>
    <row r="3" customFormat="false" ht="11.25" hidden="false" customHeight="true" outlineLevel="0" collapsed="false">
      <c r="B3" s="114" t="s">
        <v>49</v>
      </c>
      <c r="C3" s="114"/>
      <c r="D3" s="114"/>
      <c r="E3" s="114"/>
      <c r="F3" s="115" t="str">
        <f aca="false">IF(U6="","",IF(V56="OK","Articolazione temporale coerente con punto 3)","Predisporre/Rivedere articolazione temporale"))</f>
        <v>Articolazione temporale coerente con punto 3)</v>
      </c>
      <c r="G3" s="115"/>
      <c r="H3" s="115"/>
      <c r="I3" s="115"/>
      <c r="J3" s="113"/>
      <c r="K3" s="113"/>
      <c r="L3" s="113"/>
      <c r="M3" s="113"/>
      <c r="N3" s="113"/>
      <c r="O3" s="113"/>
      <c r="P3" s="113"/>
      <c r="Q3" s="113"/>
      <c r="R3" s="113"/>
      <c r="S3" s="113"/>
      <c r="T3" s="113"/>
      <c r="U3" s="113"/>
      <c r="V3" s="113"/>
    </row>
    <row r="4" customFormat="false" ht="12" hidden="false" customHeight="false" outlineLevel="0" collapsed="false">
      <c r="B4" s="116"/>
      <c r="C4" s="113"/>
      <c r="D4" s="113"/>
      <c r="E4" s="113"/>
      <c r="F4" s="113"/>
      <c r="G4" s="113"/>
      <c r="H4" s="113"/>
      <c r="I4" s="113"/>
      <c r="J4" s="113"/>
      <c r="K4" s="113"/>
      <c r="L4" s="113"/>
      <c r="M4" s="113"/>
      <c r="N4" s="113"/>
      <c r="O4" s="113"/>
      <c r="P4" s="113"/>
      <c r="Q4" s="113"/>
      <c r="R4" s="113"/>
      <c r="S4" s="113"/>
      <c r="T4" s="113"/>
      <c r="U4" s="113"/>
      <c r="V4" s="113"/>
    </row>
    <row r="5" customFormat="false" ht="12" hidden="false" customHeight="false" outlineLevel="0" collapsed="false">
      <c r="B5" s="12" t="s">
        <v>18</v>
      </c>
      <c r="C5" s="24" t="s">
        <v>50</v>
      </c>
      <c r="D5" s="27" t="s">
        <v>51</v>
      </c>
      <c r="E5" s="27" t="s">
        <v>52</v>
      </c>
      <c r="F5" s="27" t="s">
        <v>53</v>
      </c>
      <c r="G5" s="27" t="s">
        <v>54</v>
      </c>
      <c r="H5" s="27" t="s">
        <v>55</v>
      </c>
      <c r="I5" s="27" t="s">
        <v>56</v>
      </c>
      <c r="J5" s="27" t="s">
        <v>57</v>
      </c>
      <c r="K5" s="27" t="s">
        <v>58</v>
      </c>
      <c r="L5" s="27" t="s">
        <v>59</v>
      </c>
      <c r="M5" s="27" t="s">
        <v>60</v>
      </c>
      <c r="N5" s="27" t="s">
        <v>61</v>
      </c>
      <c r="O5" s="27" t="s">
        <v>62</v>
      </c>
      <c r="P5" s="27" t="s">
        <v>63</v>
      </c>
      <c r="Q5" s="27" t="s">
        <v>64</v>
      </c>
      <c r="R5" s="27" t="s">
        <v>65</v>
      </c>
      <c r="S5" s="27" t="s">
        <v>66</v>
      </c>
      <c r="T5" s="27" t="s">
        <v>67</v>
      </c>
      <c r="U5" s="28" t="s">
        <v>22</v>
      </c>
      <c r="V5" s="113"/>
    </row>
    <row r="6" customFormat="false" ht="12.75" hidden="false" customHeight="false" outlineLevel="0" collapsed="false">
      <c r="B6" s="117" t="s">
        <v>25</v>
      </c>
      <c r="C6" s="118" t="n">
        <f aca="false">C7+C30+C36+C42+C48+C50</f>
        <v>0</v>
      </c>
      <c r="D6" s="118" t="n">
        <f aca="false">D7+D30+D36+D42+D48+D50</f>
        <v>0</v>
      </c>
      <c r="E6" s="118" t="n">
        <f aca="false">E7+E30+E36+E42+E48+E50</f>
        <v>0</v>
      </c>
      <c r="F6" s="118" t="n">
        <f aca="false">F7+F30+F36+F42+F48+F50</f>
        <v>0</v>
      </c>
      <c r="G6" s="118" t="n">
        <f aca="false">G7+G30+G36+G42+G48+G50</f>
        <v>0</v>
      </c>
      <c r="H6" s="118" t="n">
        <f aca="false">H7+H30+H36+H42+H48+H50</f>
        <v>0</v>
      </c>
      <c r="I6" s="118" t="n">
        <f aca="false">I7+I30+I36+I42+I48+I50</f>
        <v>0</v>
      </c>
      <c r="J6" s="118" t="n">
        <f aca="false">J7+J30+J36+J42+J48+J50</f>
        <v>0</v>
      </c>
      <c r="K6" s="118" t="n">
        <f aca="false">K7+K30+K36+K42+K48+K50</f>
        <v>0</v>
      </c>
      <c r="L6" s="118" t="n">
        <f aca="false">L7+L30+L36+L42+L48+L50</f>
        <v>0</v>
      </c>
      <c r="M6" s="118" t="n">
        <f aca="false">M7+M30+M36+M42+M48+M50</f>
        <v>0</v>
      </c>
      <c r="N6" s="118" t="n">
        <f aca="false">N7+N30+N36+N42+N48+N50</f>
        <v>0</v>
      </c>
      <c r="O6" s="118" t="n">
        <f aca="false">O7+O30+O36+O42+O48+O50</f>
        <v>0</v>
      </c>
      <c r="P6" s="118" t="n">
        <f aca="false">P7+P30+P36+P42+P48+P50</f>
        <v>0</v>
      </c>
      <c r="Q6" s="118" t="n">
        <f aca="false">Q7+Q30+Q36+Q42+Q48+Q50</f>
        <v>0</v>
      </c>
      <c r="R6" s="118" t="n">
        <f aca="false">R7+R30+R36+R42+R48+R50</f>
        <v>0</v>
      </c>
      <c r="S6" s="118" t="n">
        <f aca="false">S7+S30+S36+S42+S48+S50</f>
        <v>0</v>
      </c>
      <c r="T6" s="118" t="n">
        <f aca="false">T7+T30+T36+T42+T48+T50</f>
        <v>0</v>
      </c>
      <c r="U6" s="118" t="n">
        <f aca="false">SUM(C6:T6)</f>
        <v>0</v>
      </c>
      <c r="V6" s="119" t="str">
        <f aca="false">IF(U6='1-Impresa_3'!H12,"OK","CHECK")</f>
        <v>OK</v>
      </c>
    </row>
    <row r="7" customFormat="false" ht="12" hidden="false" customHeight="false" outlineLevel="0" collapsed="false">
      <c r="B7" s="80" t="str">
        <f aca="false">'1-Impresa_3'!B13</f>
        <v>Spese per il personale</v>
      </c>
      <c r="C7" s="38" t="n">
        <f aca="false">C8+C19</f>
        <v>0</v>
      </c>
      <c r="D7" s="38" t="n">
        <f aca="false">D8+D19</f>
        <v>0</v>
      </c>
      <c r="E7" s="38" t="n">
        <f aca="false">E8+E19</f>
        <v>0</v>
      </c>
      <c r="F7" s="38" t="n">
        <f aca="false">F8+F19</f>
        <v>0</v>
      </c>
      <c r="G7" s="38" t="n">
        <f aca="false">G8+G19</f>
        <v>0</v>
      </c>
      <c r="H7" s="38" t="n">
        <f aca="false">H8+H19</f>
        <v>0</v>
      </c>
      <c r="I7" s="38" t="n">
        <f aca="false">I8+I19</f>
        <v>0</v>
      </c>
      <c r="J7" s="38" t="n">
        <f aca="false">J8+J19</f>
        <v>0</v>
      </c>
      <c r="K7" s="38" t="n">
        <f aca="false">K8+K19</f>
        <v>0</v>
      </c>
      <c r="L7" s="38" t="n">
        <f aca="false">L8+L19</f>
        <v>0</v>
      </c>
      <c r="M7" s="38" t="n">
        <f aca="false">M8+M19</f>
        <v>0</v>
      </c>
      <c r="N7" s="38" t="n">
        <f aca="false">N8+N19</f>
        <v>0</v>
      </c>
      <c r="O7" s="38" t="n">
        <f aca="false">O8+O19</f>
        <v>0</v>
      </c>
      <c r="P7" s="38" t="n">
        <f aca="false">P8+P19</f>
        <v>0</v>
      </c>
      <c r="Q7" s="38" t="n">
        <f aca="false">Q8+Q19</f>
        <v>0</v>
      </c>
      <c r="R7" s="38" t="n">
        <f aca="false">R8+R19</f>
        <v>0</v>
      </c>
      <c r="S7" s="38" t="n">
        <f aca="false">S8+S19</f>
        <v>0</v>
      </c>
      <c r="T7" s="38" t="n">
        <f aca="false">T8+T19</f>
        <v>0</v>
      </c>
      <c r="U7" s="38" t="n">
        <f aca="false">SUM(C7:T7)</f>
        <v>0</v>
      </c>
      <c r="V7" s="119" t="str">
        <f aca="false">IF(U7='1-Impresa_3'!H13,"OK","CHECK")</f>
        <v>OK</v>
      </c>
    </row>
    <row r="8" customFormat="false" ht="33.75" hidden="false" customHeight="false" outlineLevel="0" collapsed="false">
      <c r="B8" s="82" t="str">
        <f aca="false">'1-Impresa_3'!B14</f>
        <v>i. Personale dipendente o non dipendente addetto al coordinamento e gestione amministrativa del progetto (project management)</v>
      </c>
      <c r="C8" s="47" t="n">
        <f aca="false">SUM(C9:C18)</f>
        <v>0</v>
      </c>
      <c r="D8" s="47" t="n">
        <f aca="false">SUM(D9:D18)</f>
        <v>0</v>
      </c>
      <c r="E8" s="47" t="n">
        <f aca="false">SUM(E9:E18)</f>
        <v>0</v>
      </c>
      <c r="F8" s="47" t="n">
        <f aca="false">SUM(F9:F18)</f>
        <v>0</v>
      </c>
      <c r="G8" s="47" t="n">
        <f aca="false">SUM(G9:G18)</f>
        <v>0</v>
      </c>
      <c r="H8" s="47" t="n">
        <f aca="false">SUM(H9:H18)</f>
        <v>0</v>
      </c>
      <c r="I8" s="47" t="n">
        <f aca="false">SUM(I9:I18)</f>
        <v>0</v>
      </c>
      <c r="J8" s="47" t="n">
        <f aca="false">SUM(J9:J18)</f>
        <v>0</v>
      </c>
      <c r="K8" s="47" t="n">
        <f aca="false">SUM(K9:K18)</f>
        <v>0</v>
      </c>
      <c r="L8" s="47" t="n">
        <f aca="false">SUM(L9:L18)</f>
        <v>0</v>
      </c>
      <c r="M8" s="47" t="n">
        <f aca="false">SUM(M9:M18)</f>
        <v>0</v>
      </c>
      <c r="N8" s="47" t="n">
        <f aca="false">SUM(N9:N18)</f>
        <v>0</v>
      </c>
      <c r="O8" s="47" t="n">
        <f aca="false">SUM(O9:O18)</f>
        <v>0</v>
      </c>
      <c r="P8" s="47" t="n">
        <f aca="false">SUM(P9:P18)</f>
        <v>0</v>
      </c>
      <c r="Q8" s="47" t="n">
        <f aca="false">SUM(Q9:Q18)</f>
        <v>0</v>
      </c>
      <c r="R8" s="47" t="n">
        <f aca="false">SUM(R9:R18)</f>
        <v>0</v>
      </c>
      <c r="S8" s="47" t="n">
        <f aca="false">SUM(S9:S18)</f>
        <v>0</v>
      </c>
      <c r="T8" s="47" t="n">
        <f aca="false">SUM(T9:T18)</f>
        <v>0</v>
      </c>
      <c r="U8" s="47" t="n">
        <f aca="false">SUM(C8:T8)</f>
        <v>0</v>
      </c>
      <c r="V8" s="119" t="str">
        <f aca="false">IF(U8='1-Impresa_3'!H14,"OK","CHECK")</f>
        <v>OK</v>
      </c>
    </row>
    <row r="9" customFormat="false" ht="11.25" hidden="false" customHeight="false" outlineLevel="0" collapsed="false">
      <c r="B9" s="120" t="str">
        <f aca="false">'1-Impresa_3'!B15</f>
        <v>x</v>
      </c>
      <c r="C9" s="72"/>
      <c r="D9" s="72"/>
      <c r="E9" s="72"/>
      <c r="F9" s="72"/>
      <c r="G9" s="72"/>
      <c r="H9" s="72"/>
      <c r="I9" s="72"/>
      <c r="J9" s="72"/>
      <c r="K9" s="72"/>
      <c r="L9" s="72"/>
      <c r="M9" s="72"/>
      <c r="N9" s="72"/>
      <c r="O9" s="72"/>
      <c r="P9" s="72"/>
      <c r="Q9" s="72"/>
      <c r="R9" s="72"/>
      <c r="S9" s="72"/>
      <c r="T9" s="72"/>
      <c r="U9" s="55" t="n">
        <f aca="false">SUM(C9:T9)</f>
        <v>0</v>
      </c>
      <c r="V9" s="119" t="str">
        <f aca="false">IF(U9='1-Impresa_3'!H15,"OK","CHECK")</f>
        <v>OK</v>
      </c>
    </row>
    <row r="10" customFormat="false" ht="11.25" hidden="false" customHeight="false" outlineLevel="0" collapsed="false">
      <c r="B10" s="120" t="n">
        <f aca="false">'1-Impresa_3'!B16</f>
        <v>0</v>
      </c>
      <c r="C10" s="72"/>
      <c r="D10" s="72"/>
      <c r="E10" s="72"/>
      <c r="F10" s="72"/>
      <c r="G10" s="72"/>
      <c r="H10" s="72"/>
      <c r="I10" s="72"/>
      <c r="J10" s="72"/>
      <c r="K10" s="72"/>
      <c r="L10" s="72"/>
      <c r="M10" s="72"/>
      <c r="N10" s="72"/>
      <c r="O10" s="72"/>
      <c r="P10" s="72"/>
      <c r="Q10" s="72"/>
      <c r="R10" s="72"/>
      <c r="S10" s="72"/>
      <c r="T10" s="72"/>
      <c r="U10" s="55" t="n">
        <f aca="false">SUM(C10:T10)</f>
        <v>0</v>
      </c>
      <c r="V10" s="119" t="str">
        <f aca="false">IF(U10='1-Impresa_3'!H16,"OK","CHECK")</f>
        <v>OK</v>
      </c>
    </row>
    <row r="11" customFormat="false" ht="11.25" hidden="false" customHeight="false" outlineLevel="0" collapsed="false">
      <c r="B11" s="120" t="n">
        <f aca="false">'1-Impresa_3'!B17</f>
        <v>0</v>
      </c>
      <c r="C11" s="72"/>
      <c r="D11" s="72"/>
      <c r="E11" s="72"/>
      <c r="F11" s="72"/>
      <c r="G11" s="72"/>
      <c r="H11" s="72"/>
      <c r="I11" s="72"/>
      <c r="J11" s="72"/>
      <c r="K11" s="72"/>
      <c r="L11" s="72"/>
      <c r="M11" s="72"/>
      <c r="N11" s="72"/>
      <c r="O11" s="72"/>
      <c r="P11" s="72"/>
      <c r="Q11" s="72"/>
      <c r="R11" s="72"/>
      <c r="S11" s="72"/>
      <c r="T11" s="72"/>
      <c r="U11" s="55" t="n">
        <f aca="false">SUM(C11:T11)</f>
        <v>0</v>
      </c>
      <c r="V11" s="119" t="str">
        <f aca="false">IF(U11='1-Impresa_3'!H17,"OK","CHECK")</f>
        <v>OK</v>
      </c>
    </row>
    <row r="12" customFormat="false" ht="11.25" hidden="false" customHeight="false" outlineLevel="0" collapsed="false">
      <c r="B12" s="120" t="n">
        <f aca="false">'1-Impresa_3'!B18</f>
        <v>0</v>
      </c>
      <c r="C12" s="72"/>
      <c r="D12" s="72"/>
      <c r="E12" s="72"/>
      <c r="F12" s="72"/>
      <c r="G12" s="72"/>
      <c r="H12" s="72"/>
      <c r="I12" s="72"/>
      <c r="J12" s="72"/>
      <c r="K12" s="72"/>
      <c r="L12" s="72"/>
      <c r="M12" s="72"/>
      <c r="N12" s="72"/>
      <c r="O12" s="72"/>
      <c r="P12" s="72"/>
      <c r="Q12" s="72"/>
      <c r="R12" s="72"/>
      <c r="S12" s="72"/>
      <c r="T12" s="72"/>
      <c r="U12" s="55" t="n">
        <f aca="false">SUM(C12:T12)</f>
        <v>0</v>
      </c>
      <c r="V12" s="119" t="str">
        <f aca="false">IF(U12='1-Impresa_3'!H18,"OK","CHECK")</f>
        <v>OK</v>
      </c>
    </row>
    <row r="13" customFormat="false" ht="11.25" hidden="false" customHeight="false" outlineLevel="0" collapsed="false">
      <c r="B13" s="120" t="n">
        <f aca="false">'1-Impresa_3'!B19</f>
        <v>0</v>
      </c>
      <c r="C13" s="72"/>
      <c r="D13" s="72"/>
      <c r="E13" s="72"/>
      <c r="F13" s="72"/>
      <c r="G13" s="72"/>
      <c r="H13" s="72"/>
      <c r="I13" s="72"/>
      <c r="J13" s="72"/>
      <c r="K13" s="72"/>
      <c r="L13" s="72"/>
      <c r="M13" s="72"/>
      <c r="N13" s="72"/>
      <c r="O13" s="72"/>
      <c r="P13" s="72"/>
      <c r="Q13" s="72"/>
      <c r="R13" s="72"/>
      <c r="S13" s="72"/>
      <c r="T13" s="72"/>
      <c r="U13" s="55" t="n">
        <f aca="false">SUM(C13:T13)</f>
        <v>0</v>
      </c>
      <c r="V13" s="119" t="str">
        <f aca="false">IF(U13='1-Impresa_3'!H19,"OK","CHECK")</f>
        <v>OK</v>
      </c>
    </row>
    <row r="14" customFormat="false" ht="11.25" hidden="false" customHeight="false" outlineLevel="0" collapsed="false">
      <c r="B14" s="120" t="n">
        <f aca="false">'1-Impresa_3'!B20</f>
        <v>0</v>
      </c>
      <c r="C14" s="72"/>
      <c r="D14" s="72"/>
      <c r="E14" s="72"/>
      <c r="F14" s="72"/>
      <c r="G14" s="72"/>
      <c r="H14" s="72"/>
      <c r="I14" s="72"/>
      <c r="J14" s="72"/>
      <c r="K14" s="72"/>
      <c r="L14" s="72"/>
      <c r="M14" s="72"/>
      <c r="N14" s="72"/>
      <c r="O14" s="72"/>
      <c r="P14" s="72"/>
      <c r="Q14" s="72"/>
      <c r="R14" s="72"/>
      <c r="S14" s="72"/>
      <c r="T14" s="72"/>
      <c r="U14" s="55" t="n">
        <f aca="false">SUM(C14:T14)</f>
        <v>0</v>
      </c>
      <c r="V14" s="119" t="str">
        <f aca="false">IF(U14='1-Impresa_3'!H20,"OK","CHECK")</f>
        <v>OK</v>
      </c>
    </row>
    <row r="15" customFormat="false" ht="11.25" hidden="false" customHeight="false" outlineLevel="0" collapsed="false">
      <c r="B15" s="120" t="n">
        <f aca="false">'1-Impresa_3'!B21</f>
        <v>0</v>
      </c>
      <c r="C15" s="72"/>
      <c r="D15" s="72"/>
      <c r="E15" s="72"/>
      <c r="F15" s="72"/>
      <c r="G15" s="72"/>
      <c r="H15" s="72"/>
      <c r="I15" s="72"/>
      <c r="J15" s="72"/>
      <c r="K15" s="72"/>
      <c r="L15" s="72"/>
      <c r="M15" s="72"/>
      <c r="N15" s="72"/>
      <c r="O15" s="72"/>
      <c r="P15" s="72"/>
      <c r="Q15" s="72"/>
      <c r="R15" s="72"/>
      <c r="S15" s="72"/>
      <c r="T15" s="72"/>
      <c r="U15" s="55" t="n">
        <f aca="false">SUM(C15:T15)</f>
        <v>0</v>
      </c>
      <c r="V15" s="119" t="str">
        <f aca="false">IF(U15='1-Impresa_3'!H21,"OK","CHECK")</f>
        <v>OK</v>
      </c>
    </row>
    <row r="16" customFormat="false" ht="11.25" hidden="false" customHeight="false" outlineLevel="0" collapsed="false">
      <c r="B16" s="120" t="n">
        <f aca="false">'1-Impresa_3'!B22</f>
        <v>0</v>
      </c>
      <c r="C16" s="72"/>
      <c r="D16" s="72"/>
      <c r="E16" s="72"/>
      <c r="F16" s="72"/>
      <c r="G16" s="72"/>
      <c r="H16" s="72"/>
      <c r="I16" s="72"/>
      <c r="J16" s="72"/>
      <c r="K16" s="72"/>
      <c r="L16" s="72"/>
      <c r="M16" s="72"/>
      <c r="N16" s="72"/>
      <c r="O16" s="72"/>
      <c r="P16" s="72"/>
      <c r="Q16" s="72"/>
      <c r="R16" s="72"/>
      <c r="S16" s="72"/>
      <c r="T16" s="72"/>
      <c r="U16" s="55" t="n">
        <f aca="false">SUM(C16:T16)</f>
        <v>0</v>
      </c>
      <c r="V16" s="119" t="str">
        <f aca="false">IF(U16='1-Impresa_3'!H22,"OK","CHECK")</f>
        <v>OK</v>
      </c>
    </row>
    <row r="17" customFormat="false" ht="11.25" hidden="false" customHeight="false" outlineLevel="0" collapsed="false">
      <c r="B17" s="120" t="n">
        <f aca="false">'1-Impresa_3'!B23</f>
        <v>0</v>
      </c>
      <c r="C17" s="72"/>
      <c r="D17" s="72"/>
      <c r="E17" s="72"/>
      <c r="F17" s="72"/>
      <c r="G17" s="72"/>
      <c r="H17" s="72"/>
      <c r="I17" s="72"/>
      <c r="J17" s="72"/>
      <c r="K17" s="72"/>
      <c r="L17" s="72"/>
      <c r="M17" s="72"/>
      <c r="N17" s="72"/>
      <c r="O17" s="72"/>
      <c r="P17" s="72"/>
      <c r="Q17" s="72"/>
      <c r="R17" s="72"/>
      <c r="S17" s="72"/>
      <c r="T17" s="72"/>
      <c r="U17" s="55" t="n">
        <f aca="false">SUM(C17:T17)</f>
        <v>0</v>
      </c>
      <c r="V17" s="119" t="str">
        <f aca="false">IF(U17='1-Impresa_3'!H23,"OK","CHECK")</f>
        <v>OK</v>
      </c>
    </row>
    <row r="18" customFormat="false" ht="12" hidden="false" customHeight="false" outlineLevel="0" collapsed="false">
      <c r="B18" s="121" t="n">
        <f aca="false">'1-Impresa_3'!B24</f>
        <v>0</v>
      </c>
      <c r="C18" s="74"/>
      <c r="D18" s="74"/>
      <c r="E18" s="74"/>
      <c r="F18" s="74"/>
      <c r="G18" s="74"/>
      <c r="H18" s="74"/>
      <c r="I18" s="74"/>
      <c r="J18" s="74"/>
      <c r="K18" s="74"/>
      <c r="L18" s="74"/>
      <c r="M18" s="74"/>
      <c r="N18" s="74"/>
      <c r="O18" s="74"/>
      <c r="P18" s="74"/>
      <c r="Q18" s="74"/>
      <c r="R18" s="74"/>
      <c r="S18" s="74"/>
      <c r="T18" s="74"/>
      <c r="U18" s="63" t="n">
        <f aca="false">SUM(C18:T18)</f>
        <v>0</v>
      </c>
      <c r="V18" s="119" t="str">
        <f aca="false">IF(U18='1-Impresa_3'!H24,"OK","CHECK")</f>
        <v>OK</v>
      </c>
    </row>
    <row r="19" customFormat="false" ht="33.75" hidden="false" customHeight="false" outlineLevel="0" collapsed="false">
      <c r="B19" s="122" t="str">
        <f aca="false">'1-Impresa_3'!B25</f>
        <v>ii. Personale dipendente o non dipendente con profilo tecnico (ricercatori, tecnici e altro personale ausiliario nella misura in cui sono impiegati nel progetto)</v>
      </c>
      <c r="C19" s="47" t="n">
        <f aca="false">SUM(C20:C29)</f>
        <v>0</v>
      </c>
      <c r="D19" s="47" t="n">
        <f aca="false">SUM(D20:D29)</f>
        <v>0</v>
      </c>
      <c r="E19" s="47" t="n">
        <f aca="false">SUM(E20:E29)</f>
        <v>0</v>
      </c>
      <c r="F19" s="47" t="n">
        <f aca="false">SUM(F20:F29)</f>
        <v>0</v>
      </c>
      <c r="G19" s="47" t="n">
        <f aca="false">SUM(G20:G29)</f>
        <v>0</v>
      </c>
      <c r="H19" s="47" t="n">
        <f aca="false">SUM(H20:H29)</f>
        <v>0</v>
      </c>
      <c r="I19" s="47" t="n">
        <f aca="false">SUM(I20:I29)</f>
        <v>0</v>
      </c>
      <c r="J19" s="47" t="n">
        <f aca="false">SUM(J20:J29)</f>
        <v>0</v>
      </c>
      <c r="K19" s="47" t="n">
        <f aca="false">SUM(K20:K29)</f>
        <v>0</v>
      </c>
      <c r="L19" s="47" t="n">
        <f aca="false">SUM(L20:L29)</f>
        <v>0</v>
      </c>
      <c r="M19" s="47" t="n">
        <f aca="false">SUM(M20:M29)</f>
        <v>0</v>
      </c>
      <c r="N19" s="47" t="n">
        <f aca="false">SUM(N20:N29)</f>
        <v>0</v>
      </c>
      <c r="O19" s="47" t="n">
        <f aca="false">SUM(O20:O29)</f>
        <v>0</v>
      </c>
      <c r="P19" s="47" t="n">
        <f aca="false">SUM(P20:P29)</f>
        <v>0</v>
      </c>
      <c r="Q19" s="47" t="n">
        <f aca="false">SUM(Q20:Q29)</f>
        <v>0</v>
      </c>
      <c r="R19" s="47" t="n">
        <f aca="false">SUM(R20:R29)</f>
        <v>0</v>
      </c>
      <c r="S19" s="47" t="n">
        <f aca="false">SUM(S20:S29)</f>
        <v>0</v>
      </c>
      <c r="T19" s="47" t="n">
        <f aca="false">SUM(T20:T29)</f>
        <v>0</v>
      </c>
      <c r="U19" s="47" t="n">
        <f aca="false">SUM(C19:T19)</f>
        <v>0</v>
      </c>
      <c r="V19" s="119" t="str">
        <f aca="false">IF(U19='1-Impresa_3'!H25,"OK","CHECK")</f>
        <v>OK</v>
      </c>
    </row>
    <row r="20" customFormat="false" ht="11.25" hidden="false" customHeight="false" outlineLevel="0" collapsed="false">
      <c r="B20" s="120" t="n">
        <f aca="false">'1-Impresa_3'!B26</f>
        <v>0</v>
      </c>
      <c r="C20" s="72"/>
      <c r="D20" s="72"/>
      <c r="E20" s="72"/>
      <c r="F20" s="72"/>
      <c r="G20" s="72"/>
      <c r="H20" s="72"/>
      <c r="I20" s="72"/>
      <c r="J20" s="72"/>
      <c r="K20" s="72"/>
      <c r="L20" s="72"/>
      <c r="M20" s="72"/>
      <c r="N20" s="72"/>
      <c r="O20" s="72"/>
      <c r="P20" s="72"/>
      <c r="Q20" s="72"/>
      <c r="R20" s="72"/>
      <c r="S20" s="72"/>
      <c r="T20" s="72"/>
      <c r="U20" s="55" t="n">
        <f aca="false">SUM(C20:T20)</f>
        <v>0</v>
      </c>
      <c r="V20" s="119" t="str">
        <f aca="false">IF(U20='1-Impresa_3'!H26,"OK","CHECK")</f>
        <v>OK</v>
      </c>
    </row>
    <row r="21" customFormat="false" ht="11.25" hidden="false" customHeight="false" outlineLevel="0" collapsed="false">
      <c r="B21" s="120" t="n">
        <f aca="false">'1-Impresa_3'!B27</f>
        <v>0</v>
      </c>
      <c r="C21" s="72"/>
      <c r="D21" s="72"/>
      <c r="E21" s="72"/>
      <c r="F21" s="72"/>
      <c r="G21" s="72"/>
      <c r="H21" s="72"/>
      <c r="I21" s="72"/>
      <c r="J21" s="72"/>
      <c r="K21" s="72"/>
      <c r="L21" s="72"/>
      <c r="M21" s="72"/>
      <c r="N21" s="72"/>
      <c r="O21" s="72"/>
      <c r="P21" s="72"/>
      <c r="Q21" s="72"/>
      <c r="R21" s="72"/>
      <c r="S21" s="72"/>
      <c r="T21" s="72"/>
      <c r="U21" s="55" t="n">
        <f aca="false">SUM(C21:T21)</f>
        <v>0</v>
      </c>
      <c r="V21" s="119" t="str">
        <f aca="false">IF(U21='1-Impresa_3'!H27,"OK","CHECK")</f>
        <v>OK</v>
      </c>
    </row>
    <row r="22" customFormat="false" ht="11.25" hidden="false" customHeight="false" outlineLevel="0" collapsed="false">
      <c r="B22" s="120" t="n">
        <f aca="false">'1-Impresa_3'!B28</f>
        <v>0</v>
      </c>
      <c r="C22" s="72"/>
      <c r="D22" s="72"/>
      <c r="E22" s="72"/>
      <c r="F22" s="72"/>
      <c r="G22" s="72"/>
      <c r="H22" s="72"/>
      <c r="I22" s="72"/>
      <c r="J22" s="72"/>
      <c r="K22" s="72"/>
      <c r="L22" s="72"/>
      <c r="M22" s="72"/>
      <c r="N22" s="72"/>
      <c r="O22" s="72"/>
      <c r="P22" s="72"/>
      <c r="Q22" s="72"/>
      <c r="R22" s="72"/>
      <c r="S22" s="72"/>
      <c r="T22" s="72"/>
      <c r="U22" s="55" t="n">
        <f aca="false">SUM(C22:T22)</f>
        <v>0</v>
      </c>
      <c r="V22" s="119" t="str">
        <f aca="false">IF(U22='1-Impresa_3'!H28,"OK","CHECK")</f>
        <v>OK</v>
      </c>
    </row>
    <row r="23" customFormat="false" ht="11.25" hidden="false" customHeight="false" outlineLevel="0" collapsed="false">
      <c r="B23" s="120" t="n">
        <f aca="false">'1-Impresa_3'!B29</f>
        <v>0</v>
      </c>
      <c r="C23" s="72"/>
      <c r="D23" s="72"/>
      <c r="E23" s="72"/>
      <c r="F23" s="72"/>
      <c r="G23" s="72"/>
      <c r="H23" s="72"/>
      <c r="I23" s="72"/>
      <c r="J23" s="72"/>
      <c r="K23" s="72"/>
      <c r="L23" s="72"/>
      <c r="M23" s="72"/>
      <c r="N23" s="72"/>
      <c r="O23" s="72"/>
      <c r="P23" s="72"/>
      <c r="Q23" s="72"/>
      <c r="R23" s="72"/>
      <c r="S23" s="72"/>
      <c r="T23" s="72"/>
      <c r="U23" s="55" t="n">
        <f aca="false">SUM(C23:T23)</f>
        <v>0</v>
      </c>
      <c r="V23" s="119" t="str">
        <f aca="false">IF(U23='1-Impresa_3'!H29,"OK","CHECK")</f>
        <v>OK</v>
      </c>
    </row>
    <row r="24" customFormat="false" ht="11.25" hidden="false" customHeight="false" outlineLevel="0" collapsed="false">
      <c r="B24" s="120" t="n">
        <f aca="false">'1-Impresa_3'!B30</f>
        <v>0</v>
      </c>
      <c r="C24" s="72"/>
      <c r="D24" s="72"/>
      <c r="E24" s="72"/>
      <c r="F24" s="72"/>
      <c r="G24" s="72"/>
      <c r="H24" s="72"/>
      <c r="I24" s="72"/>
      <c r="J24" s="72"/>
      <c r="K24" s="72"/>
      <c r="L24" s="72"/>
      <c r="M24" s="72"/>
      <c r="N24" s="72"/>
      <c r="O24" s="72"/>
      <c r="P24" s="72"/>
      <c r="Q24" s="72"/>
      <c r="R24" s="72"/>
      <c r="S24" s="72"/>
      <c r="T24" s="72"/>
      <c r="U24" s="55" t="n">
        <f aca="false">SUM(C24:T24)</f>
        <v>0</v>
      </c>
      <c r="V24" s="119" t="str">
        <f aca="false">IF(U24='1-Impresa_3'!H30,"OK","CHECK")</f>
        <v>OK</v>
      </c>
    </row>
    <row r="25" customFormat="false" ht="11.25" hidden="false" customHeight="false" outlineLevel="0" collapsed="false">
      <c r="B25" s="120" t="n">
        <f aca="false">'1-Impresa_3'!B31</f>
        <v>0</v>
      </c>
      <c r="C25" s="72"/>
      <c r="D25" s="72"/>
      <c r="E25" s="72"/>
      <c r="F25" s="72"/>
      <c r="G25" s="72"/>
      <c r="H25" s="72"/>
      <c r="I25" s="72"/>
      <c r="J25" s="72"/>
      <c r="K25" s="72"/>
      <c r="L25" s="72"/>
      <c r="M25" s="72"/>
      <c r="N25" s="72"/>
      <c r="O25" s="72"/>
      <c r="P25" s="72"/>
      <c r="Q25" s="72"/>
      <c r="R25" s="72"/>
      <c r="S25" s="72"/>
      <c r="T25" s="72"/>
      <c r="U25" s="55" t="n">
        <f aca="false">SUM(C25:T25)</f>
        <v>0</v>
      </c>
      <c r="V25" s="119" t="str">
        <f aca="false">IF(U25='1-Impresa_3'!H31,"OK","CHECK")</f>
        <v>OK</v>
      </c>
    </row>
    <row r="26" customFormat="false" ht="11.25" hidden="false" customHeight="false" outlineLevel="0" collapsed="false">
      <c r="B26" s="120" t="n">
        <f aca="false">'1-Impresa_3'!B32</f>
        <v>0</v>
      </c>
      <c r="C26" s="72"/>
      <c r="D26" s="72"/>
      <c r="E26" s="72"/>
      <c r="F26" s="72"/>
      <c r="G26" s="72"/>
      <c r="H26" s="72"/>
      <c r="I26" s="72"/>
      <c r="J26" s="72"/>
      <c r="K26" s="72"/>
      <c r="L26" s="72"/>
      <c r="M26" s="72"/>
      <c r="N26" s="72"/>
      <c r="O26" s="72"/>
      <c r="P26" s="72"/>
      <c r="Q26" s="72"/>
      <c r="R26" s="72"/>
      <c r="S26" s="72"/>
      <c r="T26" s="72"/>
      <c r="U26" s="55" t="n">
        <f aca="false">SUM(C26:T26)</f>
        <v>0</v>
      </c>
      <c r="V26" s="119" t="str">
        <f aca="false">IF(U26='1-Impresa_3'!H32,"OK","CHECK")</f>
        <v>OK</v>
      </c>
    </row>
    <row r="27" customFormat="false" ht="11.25" hidden="false" customHeight="false" outlineLevel="0" collapsed="false">
      <c r="B27" s="120" t="n">
        <f aca="false">'1-Impresa_3'!B33</f>
        <v>0</v>
      </c>
      <c r="C27" s="72"/>
      <c r="D27" s="72"/>
      <c r="E27" s="72"/>
      <c r="F27" s="72"/>
      <c r="G27" s="72"/>
      <c r="H27" s="72"/>
      <c r="I27" s="72"/>
      <c r="J27" s="72"/>
      <c r="K27" s="72"/>
      <c r="L27" s="72"/>
      <c r="M27" s="72"/>
      <c r="N27" s="72"/>
      <c r="O27" s="72"/>
      <c r="P27" s="72"/>
      <c r="Q27" s="72"/>
      <c r="R27" s="72"/>
      <c r="S27" s="72"/>
      <c r="T27" s="72"/>
      <c r="U27" s="55" t="n">
        <f aca="false">SUM(C27:T27)</f>
        <v>0</v>
      </c>
      <c r="V27" s="119" t="str">
        <f aca="false">IF(U27='1-Impresa_3'!H33,"OK","CHECK")</f>
        <v>OK</v>
      </c>
    </row>
    <row r="28" customFormat="false" ht="11.25" hidden="false" customHeight="false" outlineLevel="0" collapsed="false">
      <c r="B28" s="120" t="n">
        <f aca="false">'1-Impresa_3'!B34</f>
        <v>0</v>
      </c>
      <c r="C28" s="72"/>
      <c r="D28" s="72"/>
      <c r="E28" s="72"/>
      <c r="F28" s="72"/>
      <c r="G28" s="72"/>
      <c r="H28" s="72"/>
      <c r="I28" s="72"/>
      <c r="J28" s="72"/>
      <c r="K28" s="72"/>
      <c r="L28" s="72"/>
      <c r="M28" s="72"/>
      <c r="N28" s="72"/>
      <c r="O28" s="72"/>
      <c r="P28" s="72"/>
      <c r="Q28" s="72"/>
      <c r="R28" s="72"/>
      <c r="S28" s="72"/>
      <c r="T28" s="72"/>
      <c r="U28" s="55" t="n">
        <f aca="false">SUM(C28:T28)</f>
        <v>0</v>
      </c>
      <c r="V28" s="119" t="str">
        <f aca="false">IF(U28='1-Impresa_3'!H34,"OK","CHECK")</f>
        <v>OK</v>
      </c>
    </row>
    <row r="29" customFormat="false" ht="12" hidden="false" customHeight="false" outlineLevel="0" collapsed="false">
      <c r="B29" s="121" t="n">
        <f aca="false">'1-Impresa_3'!B35</f>
        <v>0</v>
      </c>
      <c r="C29" s="74"/>
      <c r="D29" s="74"/>
      <c r="E29" s="74"/>
      <c r="F29" s="74"/>
      <c r="G29" s="74"/>
      <c r="H29" s="74"/>
      <c r="I29" s="74"/>
      <c r="J29" s="74"/>
      <c r="K29" s="74"/>
      <c r="L29" s="74"/>
      <c r="M29" s="74"/>
      <c r="N29" s="74"/>
      <c r="O29" s="74"/>
      <c r="P29" s="74"/>
      <c r="Q29" s="74"/>
      <c r="R29" s="74"/>
      <c r="S29" s="74"/>
      <c r="T29" s="74"/>
      <c r="U29" s="63" t="n">
        <f aca="false">SUM(C29:T29)</f>
        <v>0</v>
      </c>
      <c r="V29" s="119" t="str">
        <f aca="false">IF(U29='1-Impresa_3'!H35,"OK","CHECK")</f>
        <v>OK</v>
      </c>
    </row>
    <row r="30" customFormat="false" ht="12" hidden="false" customHeight="false" outlineLevel="0" collapsed="false">
      <c r="B30" s="123" t="str">
        <f aca="false">'1-Impresa_3'!B36</f>
        <v>Strumenti ed Attrezzature</v>
      </c>
      <c r="C30" s="38" t="n">
        <f aca="false">SUM(C31:C35)</f>
        <v>0</v>
      </c>
      <c r="D30" s="38" t="n">
        <f aca="false">SUM(D31:D35)</f>
        <v>0</v>
      </c>
      <c r="E30" s="38" t="n">
        <f aca="false">SUM(E31:E35)</f>
        <v>0</v>
      </c>
      <c r="F30" s="38" t="n">
        <f aca="false">SUM(F31:F35)</f>
        <v>0</v>
      </c>
      <c r="G30" s="38" t="n">
        <f aca="false">SUM(G31:G35)</f>
        <v>0</v>
      </c>
      <c r="H30" s="38" t="n">
        <f aca="false">SUM(H31:H35)</f>
        <v>0</v>
      </c>
      <c r="I30" s="38" t="n">
        <f aca="false">SUM(I31:I35)</f>
        <v>0</v>
      </c>
      <c r="J30" s="38" t="n">
        <f aca="false">SUM(J31:J35)</f>
        <v>0</v>
      </c>
      <c r="K30" s="38" t="n">
        <f aca="false">SUM(K31:K35)</f>
        <v>0</v>
      </c>
      <c r="L30" s="38" t="n">
        <f aca="false">SUM(L31:L35)</f>
        <v>0</v>
      </c>
      <c r="M30" s="38" t="n">
        <f aca="false">SUM(M31:M35)</f>
        <v>0</v>
      </c>
      <c r="N30" s="38" t="n">
        <f aca="false">SUM(N31:N35)</f>
        <v>0</v>
      </c>
      <c r="O30" s="38" t="n">
        <f aca="false">SUM(O31:O35)</f>
        <v>0</v>
      </c>
      <c r="P30" s="38" t="n">
        <f aca="false">SUM(P31:P35)</f>
        <v>0</v>
      </c>
      <c r="Q30" s="38" t="n">
        <f aca="false">SUM(Q31:Q35)</f>
        <v>0</v>
      </c>
      <c r="R30" s="38" t="n">
        <f aca="false">SUM(R31:R35)</f>
        <v>0</v>
      </c>
      <c r="S30" s="38" t="n">
        <f aca="false">SUM(S31:S35)</f>
        <v>0</v>
      </c>
      <c r="T30" s="38" t="n">
        <f aca="false">SUM(T31:T35)</f>
        <v>0</v>
      </c>
      <c r="U30" s="38" t="n">
        <f aca="false">SUM(C30:T30)</f>
        <v>0</v>
      </c>
      <c r="V30" s="119" t="str">
        <f aca="false">IF(U30='1-Impresa_3'!H36,"OK","CHECK")</f>
        <v>OK</v>
      </c>
    </row>
    <row r="31" customFormat="false" ht="11.25" hidden="false" customHeight="false" outlineLevel="0" collapsed="false">
      <c r="B31" s="120" t="n">
        <f aca="false">'1-Impresa_3'!B37</f>
        <v>0</v>
      </c>
      <c r="C31" s="72"/>
      <c r="D31" s="72"/>
      <c r="E31" s="72"/>
      <c r="F31" s="72"/>
      <c r="G31" s="72"/>
      <c r="H31" s="72"/>
      <c r="I31" s="72"/>
      <c r="J31" s="72"/>
      <c r="K31" s="72"/>
      <c r="L31" s="72"/>
      <c r="M31" s="72"/>
      <c r="N31" s="72"/>
      <c r="O31" s="72"/>
      <c r="P31" s="72"/>
      <c r="Q31" s="72"/>
      <c r="R31" s="72"/>
      <c r="S31" s="72"/>
      <c r="T31" s="72"/>
      <c r="U31" s="55" t="n">
        <f aca="false">SUM(C31:T31)</f>
        <v>0</v>
      </c>
      <c r="V31" s="119" t="str">
        <f aca="false">IF(U31='1-Impresa_3'!H37,"OK","CHECK")</f>
        <v>OK</v>
      </c>
    </row>
    <row r="32" customFormat="false" ht="11.25" hidden="false" customHeight="false" outlineLevel="0" collapsed="false">
      <c r="B32" s="120" t="n">
        <f aca="false">'1-Impresa_3'!B38</f>
        <v>0</v>
      </c>
      <c r="C32" s="72"/>
      <c r="D32" s="72"/>
      <c r="E32" s="72"/>
      <c r="F32" s="72"/>
      <c r="G32" s="72"/>
      <c r="H32" s="72"/>
      <c r="I32" s="72"/>
      <c r="J32" s="72"/>
      <c r="K32" s="72"/>
      <c r="L32" s="72"/>
      <c r="M32" s="72"/>
      <c r="N32" s="72"/>
      <c r="O32" s="72"/>
      <c r="P32" s="72"/>
      <c r="Q32" s="72"/>
      <c r="R32" s="72"/>
      <c r="S32" s="72"/>
      <c r="T32" s="72"/>
      <c r="U32" s="55" t="n">
        <f aca="false">SUM(C32:T32)</f>
        <v>0</v>
      </c>
      <c r="V32" s="119" t="str">
        <f aca="false">IF(U32='1-Impresa_3'!H38,"OK","CHECK")</f>
        <v>OK</v>
      </c>
    </row>
    <row r="33" customFormat="false" ht="11.25" hidden="false" customHeight="false" outlineLevel="0" collapsed="false">
      <c r="B33" s="120" t="n">
        <f aca="false">'1-Impresa_3'!B39</f>
        <v>0</v>
      </c>
      <c r="C33" s="72"/>
      <c r="D33" s="72"/>
      <c r="E33" s="72"/>
      <c r="F33" s="72"/>
      <c r="G33" s="72"/>
      <c r="H33" s="72"/>
      <c r="I33" s="72"/>
      <c r="J33" s="72"/>
      <c r="K33" s="72"/>
      <c r="L33" s="72"/>
      <c r="M33" s="72"/>
      <c r="N33" s="72"/>
      <c r="O33" s="72"/>
      <c r="P33" s="72"/>
      <c r="Q33" s="72"/>
      <c r="R33" s="72"/>
      <c r="S33" s="72"/>
      <c r="T33" s="72"/>
      <c r="U33" s="55" t="n">
        <f aca="false">SUM(C33:T33)</f>
        <v>0</v>
      </c>
      <c r="V33" s="119" t="str">
        <f aca="false">IF(U33='1-Impresa_3'!H39,"OK","CHECK")</f>
        <v>OK</v>
      </c>
    </row>
    <row r="34" customFormat="false" ht="11.25" hidden="false" customHeight="false" outlineLevel="0" collapsed="false">
      <c r="B34" s="120" t="n">
        <f aca="false">'1-Impresa_3'!B40</f>
        <v>0</v>
      </c>
      <c r="C34" s="72"/>
      <c r="D34" s="72"/>
      <c r="E34" s="72"/>
      <c r="F34" s="72"/>
      <c r="G34" s="72"/>
      <c r="H34" s="72"/>
      <c r="I34" s="72"/>
      <c r="J34" s="72"/>
      <c r="K34" s="72"/>
      <c r="L34" s="72"/>
      <c r="M34" s="72"/>
      <c r="N34" s="72"/>
      <c r="O34" s="72"/>
      <c r="P34" s="72"/>
      <c r="Q34" s="72"/>
      <c r="R34" s="72"/>
      <c r="S34" s="72"/>
      <c r="T34" s="72"/>
      <c r="U34" s="55" t="n">
        <f aca="false">SUM(C34:T34)</f>
        <v>0</v>
      </c>
      <c r="V34" s="119" t="str">
        <f aca="false">IF(U34='1-Impresa_3'!H40,"OK","CHECK")</f>
        <v>OK</v>
      </c>
    </row>
    <row r="35" customFormat="false" ht="12" hidden="false" customHeight="false" outlineLevel="0" collapsed="false">
      <c r="B35" s="121" t="n">
        <f aca="false">'1-Impresa_3'!B41</f>
        <v>0</v>
      </c>
      <c r="C35" s="74"/>
      <c r="D35" s="74"/>
      <c r="E35" s="74"/>
      <c r="F35" s="74"/>
      <c r="G35" s="74"/>
      <c r="H35" s="74"/>
      <c r="I35" s="74"/>
      <c r="J35" s="74"/>
      <c r="K35" s="74"/>
      <c r="L35" s="74"/>
      <c r="M35" s="74"/>
      <c r="N35" s="74"/>
      <c r="O35" s="74"/>
      <c r="P35" s="74"/>
      <c r="Q35" s="74"/>
      <c r="R35" s="74"/>
      <c r="S35" s="74"/>
      <c r="T35" s="74"/>
      <c r="U35" s="63" t="n">
        <f aca="false">SUM(C35:T35)</f>
        <v>0</v>
      </c>
      <c r="V35" s="119" t="str">
        <f aca="false">IF(U35='1-Impresa_3'!H41,"OK","CHECK")</f>
        <v>OK</v>
      </c>
    </row>
    <row r="36" customFormat="false" ht="12" hidden="false" customHeight="false" outlineLevel="0" collapsed="false">
      <c r="B36" s="123" t="str">
        <f aca="false">'1-Impresa_3'!B42</f>
        <v>Ricerca Contrattuale</v>
      </c>
      <c r="C36" s="38" t="n">
        <f aca="false">SUM(C37:C41)</f>
        <v>0</v>
      </c>
      <c r="D36" s="38" t="n">
        <f aca="false">SUM(D37:D41)</f>
        <v>0</v>
      </c>
      <c r="E36" s="38" t="n">
        <f aca="false">SUM(E37:E41)</f>
        <v>0</v>
      </c>
      <c r="F36" s="38" t="n">
        <f aca="false">SUM(F37:F41)</f>
        <v>0</v>
      </c>
      <c r="G36" s="38" t="n">
        <f aca="false">SUM(G37:G41)</f>
        <v>0</v>
      </c>
      <c r="H36" s="38" t="n">
        <f aca="false">SUM(H37:H41)</f>
        <v>0</v>
      </c>
      <c r="I36" s="38" t="n">
        <f aca="false">SUM(I37:I41)</f>
        <v>0</v>
      </c>
      <c r="J36" s="38" t="n">
        <f aca="false">SUM(J37:J41)</f>
        <v>0</v>
      </c>
      <c r="K36" s="38" t="n">
        <f aca="false">SUM(K37:K41)</f>
        <v>0</v>
      </c>
      <c r="L36" s="38" t="n">
        <f aca="false">SUM(L37:L41)</f>
        <v>0</v>
      </c>
      <c r="M36" s="38" t="n">
        <f aca="false">SUM(M37:M41)</f>
        <v>0</v>
      </c>
      <c r="N36" s="38" t="n">
        <f aca="false">SUM(N37:N41)</f>
        <v>0</v>
      </c>
      <c r="O36" s="38" t="n">
        <f aca="false">SUM(O37:O41)</f>
        <v>0</v>
      </c>
      <c r="P36" s="38" t="n">
        <f aca="false">SUM(P37:P41)</f>
        <v>0</v>
      </c>
      <c r="Q36" s="38" t="n">
        <f aca="false">SUM(Q37:Q41)</f>
        <v>0</v>
      </c>
      <c r="R36" s="38" t="n">
        <f aca="false">SUM(R37:R41)</f>
        <v>0</v>
      </c>
      <c r="S36" s="38" t="n">
        <f aca="false">SUM(S37:S41)</f>
        <v>0</v>
      </c>
      <c r="T36" s="38" t="n">
        <f aca="false">SUM(T37:T41)</f>
        <v>0</v>
      </c>
      <c r="U36" s="38" t="n">
        <f aca="false">SUM(C36:T36)</f>
        <v>0</v>
      </c>
      <c r="V36" s="119" t="str">
        <f aca="false">IF(U36='1-Impresa_3'!H42,"OK","CHECK")</f>
        <v>OK</v>
      </c>
    </row>
    <row r="37" customFormat="false" ht="11.25" hidden="false" customHeight="false" outlineLevel="0" collapsed="false">
      <c r="B37" s="120" t="n">
        <f aca="false">'1-Impresa_3'!B43</f>
        <v>0</v>
      </c>
      <c r="C37" s="72"/>
      <c r="D37" s="72"/>
      <c r="E37" s="72"/>
      <c r="F37" s="72"/>
      <c r="G37" s="72"/>
      <c r="H37" s="72"/>
      <c r="I37" s="72"/>
      <c r="J37" s="72"/>
      <c r="K37" s="72"/>
      <c r="L37" s="72"/>
      <c r="M37" s="72"/>
      <c r="N37" s="72"/>
      <c r="O37" s="72"/>
      <c r="P37" s="72"/>
      <c r="Q37" s="72"/>
      <c r="R37" s="72"/>
      <c r="S37" s="72"/>
      <c r="T37" s="72"/>
      <c r="U37" s="55" t="n">
        <f aca="false">SUM(C37:T37)</f>
        <v>0</v>
      </c>
      <c r="V37" s="119" t="str">
        <f aca="false">IF(U37='1-Impresa_3'!H43,"OK","CHECK")</f>
        <v>OK</v>
      </c>
    </row>
    <row r="38" customFormat="false" ht="11.25" hidden="false" customHeight="false" outlineLevel="0" collapsed="false">
      <c r="B38" s="120" t="n">
        <f aca="false">'1-Impresa_3'!B44</f>
        <v>0</v>
      </c>
      <c r="C38" s="72"/>
      <c r="D38" s="72"/>
      <c r="E38" s="72"/>
      <c r="F38" s="72"/>
      <c r="G38" s="72"/>
      <c r="H38" s="72"/>
      <c r="I38" s="72"/>
      <c r="J38" s="72"/>
      <c r="K38" s="72"/>
      <c r="L38" s="72"/>
      <c r="M38" s="72"/>
      <c r="N38" s="72"/>
      <c r="O38" s="72"/>
      <c r="P38" s="72"/>
      <c r="Q38" s="72"/>
      <c r="R38" s="72"/>
      <c r="S38" s="72"/>
      <c r="T38" s="72"/>
      <c r="U38" s="55" t="n">
        <f aca="false">SUM(C38:T38)</f>
        <v>0</v>
      </c>
      <c r="V38" s="119" t="str">
        <f aca="false">IF(U38='1-Impresa_3'!H44,"OK","CHECK")</f>
        <v>OK</v>
      </c>
    </row>
    <row r="39" customFormat="false" ht="11.25" hidden="false" customHeight="false" outlineLevel="0" collapsed="false">
      <c r="B39" s="120" t="n">
        <f aca="false">'1-Impresa_3'!B45</f>
        <v>0</v>
      </c>
      <c r="C39" s="72"/>
      <c r="D39" s="72"/>
      <c r="E39" s="72"/>
      <c r="F39" s="72"/>
      <c r="G39" s="72"/>
      <c r="H39" s="72"/>
      <c r="I39" s="72"/>
      <c r="J39" s="72"/>
      <c r="K39" s="72"/>
      <c r="L39" s="72"/>
      <c r="M39" s="72"/>
      <c r="N39" s="72"/>
      <c r="O39" s="72"/>
      <c r="P39" s="72"/>
      <c r="Q39" s="72"/>
      <c r="R39" s="72"/>
      <c r="S39" s="72"/>
      <c r="T39" s="72"/>
      <c r="U39" s="55" t="n">
        <f aca="false">SUM(C39:T39)</f>
        <v>0</v>
      </c>
      <c r="V39" s="119" t="str">
        <f aca="false">IF(U39='1-Impresa_3'!H45,"OK","CHECK")</f>
        <v>OK</v>
      </c>
    </row>
    <row r="40" customFormat="false" ht="11.25" hidden="false" customHeight="false" outlineLevel="0" collapsed="false">
      <c r="B40" s="120" t="n">
        <f aca="false">'1-Impresa_3'!B46</f>
        <v>0</v>
      </c>
      <c r="C40" s="72"/>
      <c r="D40" s="72"/>
      <c r="E40" s="72"/>
      <c r="F40" s="72"/>
      <c r="G40" s="72"/>
      <c r="H40" s="72"/>
      <c r="I40" s="72"/>
      <c r="J40" s="72"/>
      <c r="K40" s="72"/>
      <c r="L40" s="72"/>
      <c r="M40" s="72"/>
      <c r="N40" s="72"/>
      <c r="O40" s="72"/>
      <c r="P40" s="72"/>
      <c r="Q40" s="72"/>
      <c r="R40" s="72"/>
      <c r="S40" s="72"/>
      <c r="T40" s="72"/>
      <c r="U40" s="55" t="n">
        <f aca="false">SUM(C40:T40)</f>
        <v>0</v>
      </c>
      <c r="V40" s="119" t="str">
        <f aca="false">IF(U40='1-Impresa_3'!H46,"OK","CHECK")</f>
        <v>OK</v>
      </c>
    </row>
    <row r="41" customFormat="false" ht="12" hidden="false" customHeight="false" outlineLevel="0" collapsed="false">
      <c r="B41" s="121" t="n">
        <f aca="false">'1-Impresa_3'!B47</f>
        <v>0</v>
      </c>
      <c r="C41" s="74"/>
      <c r="D41" s="74"/>
      <c r="E41" s="74"/>
      <c r="F41" s="74"/>
      <c r="G41" s="74"/>
      <c r="H41" s="74"/>
      <c r="I41" s="74"/>
      <c r="J41" s="74"/>
      <c r="K41" s="74"/>
      <c r="L41" s="74"/>
      <c r="M41" s="74"/>
      <c r="N41" s="74"/>
      <c r="O41" s="74"/>
      <c r="P41" s="74"/>
      <c r="Q41" s="74"/>
      <c r="R41" s="74"/>
      <c r="S41" s="74"/>
      <c r="T41" s="74"/>
      <c r="U41" s="63" t="n">
        <f aca="false">SUM(C41:T41)</f>
        <v>0</v>
      </c>
      <c r="V41" s="119" t="str">
        <f aca="false">IF(U41='1-Impresa_3'!H47,"OK","CHECK")</f>
        <v>OK</v>
      </c>
    </row>
    <row r="42" customFormat="false" ht="23.25" hidden="false" customHeight="true" outlineLevel="0" collapsed="false">
      <c r="B42" s="123" t="str">
        <f aca="false">'1-Impresa_3'!B48</f>
        <v>Costi per la tutela della proprietà intellettuale</v>
      </c>
      <c r="C42" s="38" t="n">
        <f aca="false">SUM(C43:C47)</f>
        <v>0</v>
      </c>
      <c r="D42" s="38" t="n">
        <f aca="false">SUM(D43:D47)</f>
        <v>0</v>
      </c>
      <c r="E42" s="38" t="n">
        <f aca="false">SUM(E43:E47)</f>
        <v>0</v>
      </c>
      <c r="F42" s="38" t="n">
        <f aca="false">SUM(F43:F47)</f>
        <v>0</v>
      </c>
      <c r="G42" s="38" t="n">
        <f aca="false">SUM(G43:G47)</f>
        <v>0</v>
      </c>
      <c r="H42" s="38" t="n">
        <f aca="false">SUM(H43:H47)</f>
        <v>0</v>
      </c>
      <c r="I42" s="38" t="n">
        <f aca="false">SUM(I43:I47)</f>
        <v>0</v>
      </c>
      <c r="J42" s="38" t="n">
        <f aca="false">SUM(J43:J47)</f>
        <v>0</v>
      </c>
      <c r="K42" s="38" t="n">
        <f aca="false">SUM(K43:K47)</f>
        <v>0</v>
      </c>
      <c r="L42" s="38" t="n">
        <f aca="false">SUM(L43:L47)</f>
        <v>0</v>
      </c>
      <c r="M42" s="38" t="n">
        <f aca="false">SUM(M43:M47)</f>
        <v>0</v>
      </c>
      <c r="N42" s="38" t="n">
        <f aca="false">SUM(N43:N47)</f>
        <v>0</v>
      </c>
      <c r="O42" s="38" t="n">
        <f aca="false">SUM(O43:O47)</f>
        <v>0</v>
      </c>
      <c r="P42" s="38" t="n">
        <f aca="false">SUM(P43:P47)</f>
        <v>0</v>
      </c>
      <c r="Q42" s="38" t="n">
        <f aca="false">SUM(Q43:Q47)</f>
        <v>0</v>
      </c>
      <c r="R42" s="38" t="n">
        <f aca="false">SUM(R43:R47)</f>
        <v>0</v>
      </c>
      <c r="S42" s="38" t="n">
        <f aca="false">SUM(S43:S47)</f>
        <v>0</v>
      </c>
      <c r="T42" s="38" t="n">
        <f aca="false">SUM(T43:T47)</f>
        <v>0</v>
      </c>
      <c r="U42" s="38" t="n">
        <f aca="false">SUM(C42:T42)</f>
        <v>0</v>
      </c>
      <c r="V42" s="119" t="str">
        <f aca="false">IF(U42='1-Impresa_3'!H48,"OK","CHECK")</f>
        <v>OK</v>
      </c>
    </row>
    <row r="43" customFormat="false" ht="11.25" hidden="false" customHeight="false" outlineLevel="0" collapsed="false">
      <c r="B43" s="122" t="n">
        <f aca="false">'1-Impresa_3'!B49</f>
        <v>0</v>
      </c>
      <c r="C43" s="77"/>
      <c r="D43" s="77"/>
      <c r="E43" s="77"/>
      <c r="F43" s="77"/>
      <c r="G43" s="77"/>
      <c r="H43" s="77"/>
      <c r="I43" s="77"/>
      <c r="J43" s="77"/>
      <c r="K43" s="77"/>
      <c r="L43" s="77"/>
      <c r="M43" s="77"/>
      <c r="N43" s="77"/>
      <c r="O43" s="77"/>
      <c r="P43" s="77"/>
      <c r="Q43" s="77"/>
      <c r="R43" s="77"/>
      <c r="S43" s="77"/>
      <c r="T43" s="77"/>
      <c r="U43" s="47" t="n">
        <f aca="false">SUM(C43:T43)</f>
        <v>0</v>
      </c>
      <c r="V43" s="119" t="str">
        <f aca="false">IF(U43='1-Impresa_3'!H49,"OK","CHECK")</f>
        <v>OK</v>
      </c>
    </row>
    <row r="44" customFormat="false" ht="11.25" hidden="false" customHeight="false" outlineLevel="0" collapsed="false">
      <c r="B44" s="120" t="n">
        <f aca="false">'1-Impresa_3'!B50</f>
        <v>0</v>
      </c>
      <c r="C44" s="72"/>
      <c r="D44" s="72"/>
      <c r="E44" s="72"/>
      <c r="F44" s="72"/>
      <c r="G44" s="72"/>
      <c r="H44" s="72"/>
      <c r="I44" s="72"/>
      <c r="J44" s="72"/>
      <c r="K44" s="72"/>
      <c r="L44" s="72"/>
      <c r="M44" s="72"/>
      <c r="N44" s="72"/>
      <c r="O44" s="72"/>
      <c r="P44" s="72"/>
      <c r="Q44" s="72"/>
      <c r="R44" s="72"/>
      <c r="S44" s="72"/>
      <c r="T44" s="72"/>
      <c r="U44" s="55" t="n">
        <f aca="false">SUM(C44:T44)</f>
        <v>0</v>
      </c>
      <c r="V44" s="119" t="str">
        <f aca="false">IF(U44='1-Impresa_3'!H50,"OK","CHECK")</f>
        <v>OK</v>
      </c>
    </row>
    <row r="45" customFormat="false" ht="11.25" hidden="false" customHeight="false" outlineLevel="0" collapsed="false">
      <c r="B45" s="120" t="n">
        <f aca="false">'1-Impresa_3'!B51</f>
        <v>0</v>
      </c>
      <c r="C45" s="72"/>
      <c r="D45" s="72"/>
      <c r="E45" s="72"/>
      <c r="F45" s="72"/>
      <c r="G45" s="72"/>
      <c r="H45" s="72"/>
      <c r="I45" s="72"/>
      <c r="J45" s="72"/>
      <c r="K45" s="72"/>
      <c r="L45" s="72"/>
      <c r="M45" s="72"/>
      <c r="N45" s="72"/>
      <c r="O45" s="72"/>
      <c r="P45" s="72"/>
      <c r="Q45" s="72"/>
      <c r="R45" s="72"/>
      <c r="S45" s="72"/>
      <c r="T45" s="72"/>
      <c r="U45" s="55" t="n">
        <f aca="false">SUM(C45:T45)</f>
        <v>0</v>
      </c>
      <c r="V45" s="119" t="str">
        <f aca="false">IF(U45='1-Impresa_3'!H51,"OK","CHECK")</f>
        <v>OK</v>
      </c>
    </row>
    <row r="46" customFormat="false" ht="11.25" hidden="false" customHeight="false" outlineLevel="0" collapsed="false">
      <c r="B46" s="120" t="n">
        <f aca="false">'1-Impresa_3'!B52</f>
        <v>0</v>
      </c>
      <c r="C46" s="72"/>
      <c r="D46" s="72"/>
      <c r="E46" s="72"/>
      <c r="F46" s="72"/>
      <c r="G46" s="72"/>
      <c r="H46" s="72"/>
      <c r="I46" s="72"/>
      <c r="J46" s="72"/>
      <c r="K46" s="72"/>
      <c r="L46" s="72"/>
      <c r="M46" s="72"/>
      <c r="N46" s="72"/>
      <c r="O46" s="72"/>
      <c r="P46" s="72"/>
      <c r="Q46" s="72"/>
      <c r="R46" s="72"/>
      <c r="S46" s="72"/>
      <c r="T46" s="72"/>
      <c r="U46" s="55" t="n">
        <f aca="false">SUM(C46:T46)</f>
        <v>0</v>
      </c>
      <c r="V46" s="119" t="str">
        <f aca="false">IF(U46='1-Impresa_3'!H52,"OK","CHECK")</f>
        <v>OK</v>
      </c>
    </row>
    <row r="47" customFormat="false" ht="12" hidden="false" customHeight="false" outlineLevel="0" collapsed="false">
      <c r="B47" s="120" t="n">
        <f aca="false">'1-Impresa_3'!B53</f>
        <v>0</v>
      </c>
      <c r="C47" s="72"/>
      <c r="D47" s="72"/>
      <c r="E47" s="72"/>
      <c r="F47" s="72"/>
      <c r="G47" s="72"/>
      <c r="H47" s="72"/>
      <c r="I47" s="72"/>
      <c r="J47" s="72"/>
      <c r="K47" s="72"/>
      <c r="L47" s="72"/>
      <c r="M47" s="72"/>
      <c r="N47" s="72"/>
      <c r="O47" s="72"/>
      <c r="P47" s="72"/>
      <c r="Q47" s="72"/>
      <c r="R47" s="72"/>
      <c r="S47" s="72"/>
      <c r="T47" s="72"/>
      <c r="U47" s="55" t="n">
        <f aca="false">SUM(C47:T47)</f>
        <v>0</v>
      </c>
      <c r="V47" s="119" t="str">
        <f aca="false">IF(U47='1-Impresa_3'!H53,"OK","CHECK")</f>
        <v>OK</v>
      </c>
    </row>
    <row r="48" customFormat="false" ht="12" hidden="false" customHeight="false" outlineLevel="0" collapsed="false">
      <c r="B48" s="123" t="str">
        <f aca="false">'1-Impresa_3'!B54</f>
        <v>Spese Generali</v>
      </c>
      <c r="C48" s="38" t="n">
        <f aca="false">SUM(C49)</f>
        <v>0</v>
      </c>
      <c r="D48" s="38" t="n">
        <f aca="false">SUM(D49)</f>
        <v>0</v>
      </c>
      <c r="E48" s="38" t="n">
        <f aca="false">SUM(E49)</f>
        <v>0</v>
      </c>
      <c r="F48" s="38" t="n">
        <f aca="false">SUM(F49)</f>
        <v>0</v>
      </c>
      <c r="G48" s="38" t="n">
        <f aca="false">SUM(G49)</f>
        <v>0</v>
      </c>
      <c r="H48" s="38" t="n">
        <f aca="false">SUM(H49)</f>
        <v>0</v>
      </c>
      <c r="I48" s="38" t="n">
        <f aca="false">SUM(I49)</f>
        <v>0</v>
      </c>
      <c r="J48" s="38" t="n">
        <f aca="false">SUM(J49)</f>
        <v>0</v>
      </c>
      <c r="K48" s="38" t="n">
        <f aca="false">SUM(K49)</f>
        <v>0</v>
      </c>
      <c r="L48" s="38" t="n">
        <f aca="false">SUM(L49)</f>
        <v>0</v>
      </c>
      <c r="M48" s="38" t="n">
        <f aca="false">SUM(M49)</f>
        <v>0</v>
      </c>
      <c r="N48" s="38" t="n">
        <f aca="false">SUM(N49)</f>
        <v>0</v>
      </c>
      <c r="O48" s="38" t="n">
        <f aca="false">SUM(O49)</f>
        <v>0</v>
      </c>
      <c r="P48" s="38" t="n">
        <f aca="false">SUM(P49)</f>
        <v>0</v>
      </c>
      <c r="Q48" s="38" t="n">
        <f aca="false">SUM(Q49)</f>
        <v>0</v>
      </c>
      <c r="R48" s="38" t="n">
        <f aca="false">SUM(R49)</f>
        <v>0</v>
      </c>
      <c r="S48" s="38" t="n">
        <f aca="false">SUM(S49)</f>
        <v>0</v>
      </c>
      <c r="T48" s="38" t="n">
        <f aca="false">SUM(T49)</f>
        <v>0</v>
      </c>
      <c r="U48" s="38" t="n">
        <f aca="false">SUM(C48:T48)</f>
        <v>0</v>
      </c>
      <c r="V48" s="119" t="str">
        <f aca="false">IF(U48='1-Impresa_3'!H54,"OK","CHECK")</f>
        <v>OK</v>
      </c>
    </row>
    <row r="49" customFormat="false" ht="12" hidden="false" customHeight="false" outlineLevel="0" collapsed="false">
      <c r="B49" s="125" t="str">
        <f aca="false">'1-Impresa_3'!B55</f>
        <v>Spese generali calcolate in misura forfettaria</v>
      </c>
      <c r="C49" s="126"/>
      <c r="D49" s="126"/>
      <c r="E49" s="126"/>
      <c r="F49" s="126"/>
      <c r="G49" s="126"/>
      <c r="H49" s="126"/>
      <c r="I49" s="126"/>
      <c r="J49" s="126"/>
      <c r="K49" s="126"/>
      <c r="L49" s="126"/>
      <c r="M49" s="126"/>
      <c r="N49" s="126"/>
      <c r="O49" s="126"/>
      <c r="P49" s="126"/>
      <c r="Q49" s="126"/>
      <c r="R49" s="126"/>
      <c r="S49" s="126"/>
      <c r="T49" s="126"/>
      <c r="U49" s="127" t="n">
        <f aca="false">SUM(C49:T49)</f>
        <v>0</v>
      </c>
      <c r="V49" s="119" t="str">
        <f aca="false">IF(U49='1-Impresa_3'!H55,"OK","CHECK")</f>
        <v>OK</v>
      </c>
    </row>
    <row r="50" customFormat="false" ht="12" hidden="false" customHeight="false" outlineLevel="0" collapsed="false">
      <c r="B50" s="123" t="str">
        <f aca="false">'1-Impresa_3'!B56</f>
        <v>Altri costi di esercizio</v>
      </c>
      <c r="C50" s="38" t="n">
        <f aca="false">SUM(C51:C55)</f>
        <v>0</v>
      </c>
      <c r="D50" s="38" t="n">
        <f aca="false">SUM(D51:D55)</f>
        <v>0</v>
      </c>
      <c r="E50" s="38" t="n">
        <f aca="false">SUM(E51:E55)</f>
        <v>0</v>
      </c>
      <c r="F50" s="38" t="n">
        <f aca="false">SUM(F51:F55)</f>
        <v>0</v>
      </c>
      <c r="G50" s="38" t="n">
        <f aca="false">SUM(G51:G55)</f>
        <v>0</v>
      </c>
      <c r="H50" s="38" t="n">
        <f aca="false">SUM(H51:H55)</f>
        <v>0</v>
      </c>
      <c r="I50" s="38" t="n">
        <f aca="false">SUM(I51:I55)</f>
        <v>0</v>
      </c>
      <c r="J50" s="38" t="n">
        <f aca="false">SUM(J51:J55)</f>
        <v>0</v>
      </c>
      <c r="K50" s="38" t="n">
        <f aca="false">SUM(K51:K55)</f>
        <v>0</v>
      </c>
      <c r="L50" s="38" t="n">
        <f aca="false">SUM(L51:L55)</f>
        <v>0</v>
      </c>
      <c r="M50" s="38" t="n">
        <f aca="false">SUM(M51:M55)</f>
        <v>0</v>
      </c>
      <c r="N50" s="38" t="n">
        <f aca="false">SUM(N51:N55)</f>
        <v>0</v>
      </c>
      <c r="O50" s="38" t="n">
        <f aca="false">SUM(O51:O55)</f>
        <v>0</v>
      </c>
      <c r="P50" s="38" t="n">
        <f aca="false">SUM(P51:P55)</f>
        <v>0</v>
      </c>
      <c r="Q50" s="38" t="n">
        <f aca="false">SUM(Q51:Q55)</f>
        <v>0</v>
      </c>
      <c r="R50" s="38" t="n">
        <f aca="false">SUM(R51:R55)</f>
        <v>0</v>
      </c>
      <c r="S50" s="38" t="n">
        <f aca="false">SUM(S51:S55)</f>
        <v>0</v>
      </c>
      <c r="T50" s="38" t="n">
        <f aca="false">SUM(T51:T55)</f>
        <v>0</v>
      </c>
      <c r="U50" s="38" t="n">
        <f aca="false">SUM(C50:T50)</f>
        <v>0</v>
      </c>
      <c r="V50" s="119" t="str">
        <f aca="false">IF(U50='1-Impresa_3'!H56,"OK","CHECK")</f>
        <v>OK</v>
      </c>
    </row>
    <row r="51" customFormat="false" ht="11.25" hidden="false" customHeight="false" outlineLevel="0" collapsed="false">
      <c r="B51" s="120" t="n">
        <f aca="false">'1-Impresa_3'!B57</f>
        <v>0</v>
      </c>
      <c r="C51" s="72"/>
      <c r="D51" s="72"/>
      <c r="E51" s="72"/>
      <c r="F51" s="72"/>
      <c r="G51" s="72"/>
      <c r="H51" s="72"/>
      <c r="I51" s="72"/>
      <c r="J51" s="72"/>
      <c r="K51" s="72"/>
      <c r="L51" s="72"/>
      <c r="M51" s="72"/>
      <c r="N51" s="72"/>
      <c r="O51" s="72"/>
      <c r="P51" s="72"/>
      <c r="Q51" s="72"/>
      <c r="R51" s="72"/>
      <c r="S51" s="72"/>
      <c r="T51" s="72"/>
      <c r="U51" s="55" t="n">
        <f aca="false">SUM(C51:T51)</f>
        <v>0</v>
      </c>
      <c r="V51" s="119" t="str">
        <f aca="false">IF(U51='1-Impresa_3'!H57,"OK","CHECK")</f>
        <v>OK</v>
      </c>
    </row>
    <row r="52" customFormat="false" ht="11.25" hidden="false" customHeight="false" outlineLevel="0" collapsed="false">
      <c r="B52" s="129" t="n">
        <f aca="false">'1-Impresa_3'!B58</f>
        <v>0</v>
      </c>
      <c r="C52" s="130"/>
      <c r="D52" s="130"/>
      <c r="E52" s="130"/>
      <c r="F52" s="130"/>
      <c r="G52" s="130"/>
      <c r="H52" s="130"/>
      <c r="I52" s="130"/>
      <c r="J52" s="130"/>
      <c r="K52" s="130"/>
      <c r="L52" s="130"/>
      <c r="M52" s="130"/>
      <c r="N52" s="130"/>
      <c r="O52" s="130"/>
      <c r="P52" s="130"/>
      <c r="Q52" s="130"/>
      <c r="R52" s="130"/>
      <c r="S52" s="130"/>
      <c r="T52" s="130"/>
      <c r="U52" s="55" t="n">
        <f aca="false">SUM(C52:T52)</f>
        <v>0</v>
      </c>
      <c r="V52" s="119" t="str">
        <f aca="false">IF(U52='1-Impresa_3'!H58,"OK","CHECK")</f>
        <v>OK</v>
      </c>
    </row>
    <row r="53" customFormat="false" ht="11.25" hidden="false" customHeight="false" outlineLevel="0" collapsed="false">
      <c r="B53" s="129" t="n">
        <f aca="false">'1-Impresa_3'!B59</f>
        <v>0</v>
      </c>
      <c r="C53" s="130"/>
      <c r="D53" s="130"/>
      <c r="E53" s="130"/>
      <c r="F53" s="130"/>
      <c r="G53" s="130"/>
      <c r="H53" s="130"/>
      <c r="I53" s="130"/>
      <c r="J53" s="130"/>
      <c r="K53" s="130"/>
      <c r="L53" s="130"/>
      <c r="M53" s="130"/>
      <c r="N53" s="130"/>
      <c r="O53" s="130"/>
      <c r="P53" s="130"/>
      <c r="Q53" s="130"/>
      <c r="R53" s="130"/>
      <c r="S53" s="130"/>
      <c r="T53" s="130"/>
      <c r="U53" s="55" t="n">
        <f aca="false">SUM(C53:T53)</f>
        <v>0</v>
      </c>
      <c r="V53" s="119" t="str">
        <f aca="false">IF(U53='1-Impresa_3'!H59,"OK","CHECK")</f>
        <v>OK</v>
      </c>
    </row>
    <row r="54" customFormat="false" ht="11.25" hidden="false" customHeight="false" outlineLevel="0" collapsed="false">
      <c r="B54" s="129" t="n">
        <f aca="false">'1-Impresa_3'!B60</f>
        <v>0</v>
      </c>
      <c r="C54" s="130"/>
      <c r="D54" s="130"/>
      <c r="E54" s="130"/>
      <c r="F54" s="130"/>
      <c r="G54" s="130"/>
      <c r="H54" s="130"/>
      <c r="I54" s="130"/>
      <c r="J54" s="130"/>
      <c r="K54" s="130"/>
      <c r="L54" s="130"/>
      <c r="M54" s="130"/>
      <c r="N54" s="130"/>
      <c r="O54" s="130"/>
      <c r="P54" s="130"/>
      <c r="Q54" s="130"/>
      <c r="R54" s="130"/>
      <c r="S54" s="130"/>
      <c r="T54" s="130"/>
      <c r="U54" s="55" t="n">
        <f aca="false">SUM(C54:T54)</f>
        <v>0</v>
      </c>
      <c r="V54" s="119" t="str">
        <f aca="false">IF(U54='1-Impresa_3'!H60,"OK","CHECK")</f>
        <v>OK</v>
      </c>
    </row>
    <row r="55" customFormat="false" ht="12" hidden="false" customHeight="false" outlineLevel="0" collapsed="false">
      <c r="B55" s="121" t="n">
        <f aca="false">'1-Impresa_3'!B61</f>
        <v>0</v>
      </c>
      <c r="C55" s="74"/>
      <c r="D55" s="74"/>
      <c r="E55" s="74"/>
      <c r="F55" s="74"/>
      <c r="G55" s="74"/>
      <c r="H55" s="74"/>
      <c r="I55" s="74"/>
      <c r="J55" s="74"/>
      <c r="K55" s="74"/>
      <c r="L55" s="74"/>
      <c r="M55" s="74"/>
      <c r="N55" s="74"/>
      <c r="O55" s="74"/>
      <c r="P55" s="74"/>
      <c r="Q55" s="74"/>
      <c r="R55" s="74"/>
      <c r="S55" s="74"/>
      <c r="T55" s="74"/>
      <c r="U55" s="63" t="n">
        <f aca="false">SUM(C55:T55)</f>
        <v>0</v>
      </c>
      <c r="V55" s="119" t="str">
        <f aca="false">IF(U55='1-Impresa_3'!H61,"OK","CHECK")</f>
        <v>OK</v>
      </c>
    </row>
    <row r="56" customFormat="false" ht="11.25" hidden="false" customHeight="false" outlineLevel="0" collapsed="false">
      <c r="B56" s="131"/>
      <c r="C56" s="131"/>
      <c r="D56" s="131"/>
      <c r="E56" s="131"/>
      <c r="F56" s="131"/>
      <c r="G56" s="131"/>
      <c r="H56" s="131"/>
      <c r="I56" s="131"/>
      <c r="J56" s="131"/>
      <c r="K56" s="131"/>
      <c r="L56" s="131"/>
      <c r="M56" s="131"/>
      <c r="N56" s="131"/>
      <c r="O56" s="131"/>
      <c r="P56" s="131"/>
      <c r="Q56" s="131"/>
      <c r="R56" s="131"/>
      <c r="S56" s="131"/>
      <c r="T56" s="131"/>
      <c r="U56" s="131"/>
      <c r="V56" s="119" t="str">
        <f aca="false">IF((COUNTIF(V6:V55,"check"))&gt;0,"CHECK","OK")</f>
        <v>OK</v>
      </c>
    </row>
    <row r="57" customFormat="false" ht="15.75" hidden="false" customHeight="false" outlineLevel="0" collapsed="false">
      <c r="B57" s="112" t="s">
        <v>68</v>
      </c>
      <c r="C57" s="113"/>
      <c r="D57" s="113"/>
      <c r="E57" s="113"/>
      <c r="F57" s="113"/>
      <c r="G57" s="113"/>
      <c r="H57" s="113"/>
      <c r="I57" s="113"/>
      <c r="J57" s="113"/>
      <c r="K57" s="113"/>
      <c r="L57" s="113"/>
      <c r="M57" s="113"/>
      <c r="N57" s="113"/>
      <c r="O57" s="113"/>
      <c r="P57" s="113"/>
      <c r="Q57" s="113"/>
      <c r="R57" s="113"/>
      <c r="S57" s="113"/>
      <c r="T57" s="113"/>
      <c r="U57" s="113"/>
      <c r="V57" s="113"/>
    </row>
    <row r="58" s="132" customFormat="true" ht="25.15" hidden="false" customHeight="true" outlineLevel="0" collapsed="false">
      <c r="B58" s="23" t="s">
        <v>69</v>
      </c>
      <c r="C58" s="23"/>
      <c r="D58" s="23"/>
      <c r="E58" s="133"/>
      <c r="F58" s="133"/>
      <c r="G58" s="134" t="str">
        <f aca="false">IF(E58="","Selezionare","OK")</f>
        <v>Selezionare</v>
      </c>
      <c r="H58" s="134"/>
      <c r="I58" s="135"/>
      <c r="J58" s="135"/>
      <c r="K58" s="135"/>
      <c r="L58" s="135"/>
      <c r="M58" s="135"/>
      <c r="N58" s="135"/>
      <c r="O58" s="135"/>
      <c r="P58" s="135"/>
      <c r="Q58" s="135"/>
      <c r="R58" s="135"/>
      <c r="S58" s="135"/>
      <c r="T58" s="135"/>
      <c r="U58" s="135"/>
      <c r="V58" s="135"/>
    </row>
    <row r="59" customFormat="false" ht="20.1" hidden="false" customHeight="true" outlineLevel="0" collapsed="false">
      <c r="B59" s="12" t="s">
        <v>18</v>
      </c>
      <c r="C59" s="12" t="s">
        <v>50</v>
      </c>
      <c r="D59" s="13" t="s">
        <v>51</v>
      </c>
      <c r="E59" s="13" t="s">
        <v>52</v>
      </c>
      <c r="F59" s="13" t="s">
        <v>53</v>
      </c>
      <c r="G59" s="13" t="s">
        <v>54</v>
      </c>
      <c r="H59" s="13" t="s">
        <v>55</v>
      </c>
      <c r="I59" s="13" t="s">
        <v>56</v>
      </c>
      <c r="J59" s="13" t="s">
        <v>57</v>
      </c>
      <c r="K59" s="13" t="s">
        <v>58</v>
      </c>
      <c r="L59" s="13" t="s">
        <v>59</v>
      </c>
      <c r="M59" s="13" t="s">
        <v>60</v>
      </c>
      <c r="N59" s="13" t="s">
        <v>61</v>
      </c>
      <c r="O59" s="13" t="s">
        <v>62</v>
      </c>
      <c r="P59" s="13" t="s">
        <v>63</v>
      </c>
      <c r="Q59" s="13" t="s">
        <v>64</v>
      </c>
      <c r="R59" s="13" t="s">
        <v>65</v>
      </c>
      <c r="S59" s="13" t="s">
        <v>66</v>
      </c>
      <c r="T59" s="13" t="s">
        <v>67</v>
      </c>
      <c r="U59" s="136" t="s">
        <v>22</v>
      </c>
      <c r="V59" s="113"/>
    </row>
    <row r="60" customFormat="false" ht="20.1" hidden="false" customHeight="true" outlineLevel="0" collapsed="false">
      <c r="B60" s="80" t="s">
        <v>71</v>
      </c>
      <c r="C60" s="137" t="n">
        <f aca="false">C6</f>
        <v>0</v>
      </c>
      <c r="D60" s="137" t="str">
        <f aca="false">IF(OR(C60=$U$6,C60=""),"",C60+D6)</f>
        <v/>
      </c>
      <c r="E60" s="137" t="str">
        <f aca="false">IF(OR(D60=$U$6,D60=""),"",D60+E6)</f>
        <v/>
      </c>
      <c r="F60" s="137" t="str">
        <f aca="false">IF(OR(E60=$U$6,E60=""),"",E60+F6)</f>
        <v/>
      </c>
      <c r="G60" s="137" t="str">
        <f aca="false">IF(OR(F60=$U$6,F60=""),"",F60+G6)</f>
        <v/>
      </c>
      <c r="H60" s="137" t="str">
        <f aca="false">IF(OR(G60=$U$6,G60=""),"",G60+H6)</f>
        <v/>
      </c>
      <c r="I60" s="137" t="str">
        <f aca="false">IF(OR(H60=$U$6,H60=""),"",H60+I6)</f>
        <v/>
      </c>
      <c r="J60" s="137" t="str">
        <f aca="false">IF(OR(I60=$U$6,I60=""),"",I60+J6)</f>
        <v/>
      </c>
      <c r="K60" s="137" t="str">
        <f aca="false">IF(OR(J60=$U$6,J60=""),"",J60+K6)</f>
        <v/>
      </c>
      <c r="L60" s="137" t="str">
        <f aca="false">IF(OR(K60=$U$6,K60=""),"",K60+L6)</f>
        <v/>
      </c>
      <c r="M60" s="137" t="str">
        <f aca="false">IF(OR(L60=$U$6,L60=""),"",L60+M6)</f>
        <v/>
      </c>
      <c r="N60" s="137" t="str">
        <f aca="false">IF(OR(M60=$U$6,M60=""),"",M60+N6)</f>
        <v/>
      </c>
      <c r="O60" s="137" t="str">
        <f aca="false">IF(OR(N60=$U$6,N60=""),"",N60+O6)</f>
        <v/>
      </c>
      <c r="P60" s="137" t="str">
        <f aca="false">IF(OR(O60=$U$6,O60=""),"",O60+P6)</f>
        <v/>
      </c>
      <c r="Q60" s="137" t="str">
        <f aca="false">IF(OR(P60=$U$6,P60=""),"",P60+Q6)</f>
        <v/>
      </c>
      <c r="R60" s="137" t="str">
        <f aca="false">IF(OR(Q60=$U$6,Q60=""),"",Q60+R6)</f>
        <v/>
      </c>
      <c r="S60" s="137" t="str">
        <f aca="false">IF(OR(R60=$U$6,R60=""),"",R60+S6)</f>
        <v/>
      </c>
      <c r="T60" s="137" t="str">
        <f aca="false">IF(OR(S60=$U$6,S60=""),"",S60+T6)</f>
        <v/>
      </c>
      <c r="U60" s="138"/>
      <c r="V60" s="113"/>
    </row>
    <row r="61" customFormat="false" ht="20.1" hidden="false" customHeight="true" outlineLevel="0" collapsed="false">
      <c r="B61" s="80" t="s">
        <v>72</v>
      </c>
      <c r="C61" s="139" t="str">
        <f aca="false">IF($U$6=0,"",C60/$U$6)</f>
        <v/>
      </c>
      <c r="D61" s="139" t="str">
        <f aca="false">IF(OR($U$6=0,C61=100%,C61=""),"",D60/$U$6)</f>
        <v/>
      </c>
      <c r="E61" s="139" t="str">
        <f aca="false">IF(OR($U$6=0,D61=100%,D61=""),"",E60/$U$6)</f>
        <v/>
      </c>
      <c r="F61" s="139" t="str">
        <f aca="false">IF(OR($U$6=0,E61=100%,E61=""),"",F60/$U$6)</f>
        <v/>
      </c>
      <c r="G61" s="139" t="str">
        <f aca="false">IF(OR($U$6=0,F61=100%,F61=""),"",G60/$U$6)</f>
        <v/>
      </c>
      <c r="H61" s="139" t="str">
        <f aca="false">IF(OR($U$6=0,G61=100%,G61=""),"",H60/$U$6)</f>
        <v/>
      </c>
      <c r="I61" s="139" t="str">
        <f aca="false">IF(OR($U$6=0,H61=100%,H61=""),"",I60/$U$6)</f>
        <v/>
      </c>
      <c r="J61" s="139" t="str">
        <f aca="false">IF(OR($U$6=0,I61=100%,I61=""),"",J60/$U$6)</f>
        <v/>
      </c>
      <c r="K61" s="139" t="str">
        <f aca="false">IF(OR($U$6=0,J61=100%,J61=""),"",K60/$U$6)</f>
        <v/>
      </c>
      <c r="L61" s="139" t="str">
        <f aca="false">IF(OR($U$6=0,K61=100%,K61=""),"",L60/$U$6)</f>
        <v/>
      </c>
      <c r="M61" s="139" t="str">
        <f aca="false">IF(OR($U$6=0,L61=100%,L61=""),"",M60/$U$6)</f>
        <v/>
      </c>
      <c r="N61" s="139" t="str">
        <f aca="false">IF(OR($U$6=0,M61=100%,M61=""),"",N60/$U$6)</f>
        <v/>
      </c>
      <c r="O61" s="139" t="str">
        <f aca="false">IF(OR($U$6=0,N61=100%,N61=""),"",O60/$U$6)</f>
        <v/>
      </c>
      <c r="P61" s="139" t="str">
        <f aca="false">IF(OR($U$6=0,O61=100%,O61=""),"",P60/$U$6)</f>
        <v/>
      </c>
      <c r="Q61" s="139" t="str">
        <f aca="false">IF(OR($U$6=0,P61=100%,P61=""),"",Q60/$U$6)</f>
        <v/>
      </c>
      <c r="R61" s="139" t="str">
        <f aca="false">IF(OR($U$6=0,Q61=100%,Q61=""),"",R60/$U$6)</f>
        <v/>
      </c>
      <c r="S61" s="139" t="str">
        <f aca="false">IF(OR($U$6=0,R61=100%,R61=""),"",S60/$U$6)</f>
        <v/>
      </c>
      <c r="T61" s="139" t="str">
        <f aca="false">IF(OR($U$6=0,S61=100%,S61=""),"",T60/$U$6)</f>
        <v/>
      </c>
      <c r="U61" s="140"/>
      <c r="V61" s="113"/>
    </row>
    <row r="62" customFormat="false" ht="35.1" hidden="false" customHeight="true" outlineLevel="0" collapsed="false">
      <c r="B62" s="141" t="s">
        <v>73</v>
      </c>
      <c r="C62" s="142" t="str">
        <f aca="false">IF(OR(U6=0,E58&lt;&gt;"1 - con anticipazione"),"",IF(C61=100%,'1-Impresa_3'!$L$69,IF(C61&gt;=50%,(90%*'1-Impresa_3'!$L$69),40%*'1-Impresa_3'!$L$69)))</f>
        <v/>
      </c>
      <c r="D62" s="142" t="str">
        <f aca="false">IF(OR($E$58&lt;&gt;"1 - con anticipazione",$U$6=0),"",IF(AND(D61=100%,C64=(90%*'1-Impresa_3'!$L$69)),(10%*'1-Impresa_3'!$L$69),IF(AND(D61=100%,C64=(40%*'1-Impresa_3'!$L$69)),(60%*'1-Impresa_3'!$L$69),IF(AND(D61=100%,C64=0),'1-Impresa_3'!$L$69,IF(AND(D61&gt;=50%,D61&lt;100%,C64&lt;(90%*'1-Impresa_3'!$L$69)),(50%*'1-Impresa_3'!$L$69),0)))))</f>
        <v/>
      </c>
      <c r="E62" s="142" t="str">
        <f aca="false">IF(OR($E$58&lt;&gt;"1 - con anticipazione",$U$6=0),"",IF(AND(E61=100%,D64=(90%*'1-Impresa_3'!$L$69)),(10%*'1-Impresa_3'!$L$69),IF(AND(E61=100%,D64=(40%*'1-Impresa_3'!$L$69)),(60%*'1-Impresa_3'!$L$69),IF(AND(E61=100%,D64=0),'1-Impresa_3'!$L$69,IF(AND(E61&gt;=50%,E61&lt;100%,D64&lt;(90%*'1-Impresa_3'!$L$69)),(50%*'1-Impresa_3'!$L$69),0)))))</f>
        <v/>
      </c>
      <c r="F62" s="142" t="str">
        <f aca="false">IF(OR($E$58&lt;&gt;"1 - con anticipazione",$U$6=0),"",IF(AND(F61=100%,E64=(90%*'1-Impresa_3'!$L$69)),(10%*'1-Impresa_3'!$L$69),IF(AND(F61=100%,E64=(40%*'1-Impresa_3'!$L$69)),(60%*'1-Impresa_3'!$L$69),IF(AND(F61=100%,E64=0),'1-Impresa_3'!$L$69,IF(AND(F61&gt;=50%,F61&lt;100%,E64&lt;(90%*'1-Impresa_3'!$L$69)),(50%*'1-Impresa_3'!$L$69),0)))))</f>
        <v/>
      </c>
      <c r="G62" s="142" t="str">
        <f aca="false">IF(OR($E$58&lt;&gt;"1 - con anticipazione",$U$6=0),"",IF(AND(G61=100%,F64=(90%*'1-Impresa_3'!$L$69)),(10%*'1-Impresa_3'!$L$69),IF(AND(G61=100%,F64=(40%*'1-Impresa_3'!$L$69)),(60%*'1-Impresa_3'!$L$69),IF(AND(G61=100%,F64=0),'1-Impresa_3'!$L$69,IF(AND(G61&gt;=50%,G61&lt;100%,F64&lt;(90%*'1-Impresa_3'!$L$69)),(50%*'1-Impresa_3'!$L$69),0)))))</f>
        <v/>
      </c>
      <c r="H62" s="142" t="str">
        <f aca="false">IF(OR($E$58&lt;&gt;"1 - con anticipazione",$U$6=0),"",IF(AND(H61=100%,G64=(90%*'1-Impresa_3'!$L$69)),(10%*'1-Impresa_3'!$L$69),IF(AND(H61=100%,G64=(40%*'1-Impresa_3'!$L$69)),(60%*'1-Impresa_3'!$L$69),IF(AND(H61=100%,G64=0),'1-Impresa_3'!$L$69,IF(AND(H61&gt;=50%,H61&lt;100%,G64&lt;(90%*'1-Impresa_3'!$L$69)),(50%*'1-Impresa_3'!$L$69),0)))))</f>
        <v/>
      </c>
      <c r="I62" s="142" t="str">
        <f aca="false">IF(OR($E$58&lt;&gt;"1 - con anticipazione",$U$6=0),"",IF(AND(I61=100%,H64=(90%*'1-Impresa_3'!$L$69)),(10%*'1-Impresa_3'!$L$69),IF(AND(I61=100%,H64=(40%*'1-Impresa_3'!$L$69)),(60%*'1-Impresa_3'!$L$69),IF(AND(I61=100%,H64=0),'1-Impresa_3'!$L$69,IF(AND(I61&gt;=50%,I61&lt;100%,H64&lt;(90%*'1-Impresa_3'!$L$69)),(50%*'1-Impresa_3'!$L$69),0)))))</f>
        <v/>
      </c>
      <c r="J62" s="142" t="str">
        <f aca="false">IF(OR($E$58&lt;&gt;"1 - con anticipazione",$U$6=0),"",IF(AND(J61=100%,I64=(90%*'1-Impresa_3'!$L$69)),(10%*'1-Impresa_3'!$L$69),IF(AND(J61=100%,I64=(40%*'1-Impresa_3'!$L$69)),(60%*'1-Impresa_3'!$L$69),IF(AND(J61=100%,I64=0),'1-Impresa_3'!$L$69,IF(AND(J61&gt;=50%,J61&lt;100%,I64&lt;(90%*'1-Impresa_3'!$L$69)),(50%*'1-Impresa_3'!$L$69),0)))))</f>
        <v/>
      </c>
      <c r="K62" s="142" t="str">
        <f aca="false">IF(OR($E$58&lt;&gt;"1 - con anticipazione",$U$6=0),"",IF(AND(K61=100%,J64=(90%*'1-Impresa_3'!$L$69)),(10%*'1-Impresa_3'!$L$69),IF(AND(K61=100%,J64=(40%*'1-Impresa_3'!$L$69)),(60%*'1-Impresa_3'!$L$69),IF(AND(K61=100%,J64=0),'1-Impresa_3'!$L$69,IF(AND(K61&gt;=50%,K61&lt;100%,J64&lt;(90%*'1-Impresa_3'!$L$69)),(50%*'1-Impresa_3'!$L$69),0)))))</f>
        <v/>
      </c>
      <c r="L62" s="142" t="str">
        <f aca="false">IF(OR($E$58&lt;&gt;"1 - con anticipazione",$U$6=0),"",IF(AND(L61=100%,K64=(90%*'1-Impresa_3'!$L$69)),(10%*'1-Impresa_3'!$L$69),IF(AND(L61=100%,K64=(40%*'1-Impresa_3'!$L$69)),(60%*'1-Impresa_3'!$L$69),IF(AND(L61=100%,K64=0),'1-Impresa_3'!$L$69,IF(AND(L61&gt;=50%,L61&lt;100%,K64&lt;(90%*'1-Impresa_3'!$L$69)),(50%*'1-Impresa_3'!$L$69),0)))))</f>
        <v/>
      </c>
      <c r="M62" s="142" t="str">
        <f aca="false">IF(OR($E$58&lt;&gt;"1 - con anticipazione",$U$6=0),"",IF(AND(M61=100%,L64=(90%*'1-Impresa_3'!$L$69)),(10%*'1-Impresa_3'!$L$69),IF(AND(M61=100%,L64=(40%*'1-Impresa_3'!$L$69)),(60%*'1-Impresa_3'!$L$69),IF(AND(M61=100%,L64=0),'1-Impresa_3'!$L$69,IF(AND(M61&gt;=50%,M61&lt;100%,L64&lt;(90%*'1-Impresa_3'!$L$69)),(50%*'1-Impresa_3'!$L$69),0)))))</f>
        <v/>
      </c>
      <c r="N62" s="142" t="str">
        <f aca="false">IF(OR($E$58&lt;&gt;"1 - con anticipazione",$U$6=0),"",IF(AND(N61=100%,M64=(90%*'1-Impresa_3'!$L$69)),(10%*'1-Impresa_3'!$L$69),IF(AND(N61=100%,M64=(40%*'1-Impresa_3'!$L$69)),(60%*'1-Impresa_3'!$L$69),IF(AND(N61=100%,M64=0),'1-Impresa_3'!$L$69,IF(AND(N61&gt;=50%,N61&lt;100%,M64&lt;(90%*'1-Impresa_3'!$L$69)),(50%*'1-Impresa_3'!$L$69),0)))))</f>
        <v/>
      </c>
      <c r="O62" s="142" t="str">
        <f aca="false">IF(OR($E$58&lt;&gt;"1 - con anticipazione",$U$6=0),"",IF(AND(O61=100%,N64=(90%*'1-Impresa_3'!$L$69)),(10%*'1-Impresa_3'!$L$69),IF(AND(O61=100%,N64=(40%*'1-Impresa_3'!$L$69)),(60%*'1-Impresa_3'!$L$69),IF(AND(O61=100%,N64=0),'1-Impresa_3'!$L$69,IF(AND(O61&gt;=50%,O61&lt;100%,N64&lt;(90%*'1-Impresa_3'!$L$69)),(50%*'1-Impresa_3'!$L$69),0)))))</f>
        <v/>
      </c>
      <c r="P62" s="142" t="str">
        <f aca="false">IF(OR($E$58&lt;&gt;"1 - con anticipazione",$U$6=0),"",IF(AND(P61=100%,O64=(90%*'1-Impresa_3'!$L$69)),(10%*'1-Impresa_3'!$L$69),IF(AND(P61=100%,O64=(40%*'1-Impresa_3'!$L$69)),(60%*'1-Impresa_3'!$L$69),IF(AND(P61=100%,O64=0),'1-Impresa_3'!$L$69,IF(AND(P61&gt;=50%,P61&lt;100%,O64&lt;(90%*'1-Impresa_3'!$L$69)),(50%*'1-Impresa_3'!$L$69),0)))))</f>
        <v/>
      </c>
      <c r="Q62" s="142" t="str">
        <f aca="false">IF(OR($E$58&lt;&gt;"1 - con anticipazione",$U$6=0),"",IF(AND(Q61=100%,P64=(90%*'1-Impresa_3'!$L$69)),(10%*'1-Impresa_3'!$L$69),IF(AND(Q61=100%,P64=(40%*'1-Impresa_3'!$L$69)),(60%*'1-Impresa_3'!$L$69),IF(AND(Q61=100%,P64=0),'1-Impresa_3'!$L$69,IF(AND(Q61&gt;=50%,Q61&lt;100%,P64&lt;(90%*'1-Impresa_3'!$L$69)),(50%*'1-Impresa_3'!$L$69),0)))))</f>
        <v/>
      </c>
      <c r="R62" s="142" t="str">
        <f aca="false">IF(OR($E$58&lt;&gt;"1 - con anticipazione",$U$6=0),"",IF(AND(R61=100%,Q64=(90%*'1-Impresa_3'!$L$69)),(10%*'1-Impresa_3'!$L$69),IF(AND(R61=100%,Q64=(40%*'1-Impresa_3'!$L$69)),(60%*'1-Impresa_3'!$L$69),IF(AND(R61=100%,Q64=0),'1-Impresa_3'!$L$69,IF(AND(R61&gt;=50%,R61&lt;100%,Q64&lt;(90%*'1-Impresa_3'!$L$69)),(50%*'1-Impresa_3'!$L$69),0)))))</f>
        <v/>
      </c>
      <c r="S62" s="142" t="str">
        <f aca="false">IF(OR($E$58&lt;&gt;"1 - con anticipazione",$U$6=0),"",IF(AND(S61=100%,R64=(90%*'1-Impresa_3'!$L$69)),(10%*'1-Impresa_3'!$L$69),IF(AND(S61=100%,R64=(40%*'1-Impresa_3'!$L$69)),(60%*'1-Impresa_3'!$L$69),IF(AND(S61=100%,R64=0),'1-Impresa_3'!$L$69,IF(AND(S61&gt;=50%,S61&lt;100%,R64&lt;(90%*'1-Impresa_3'!$L$69)),(50%*'1-Impresa_3'!$L$69),0)))))</f>
        <v/>
      </c>
      <c r="T62" s="142" t="str">
        <f aca="false">IF(OR($E$58&lt;&gt;"1 - con anticipazione",$U$6=0),"",IF(AND(T61=100%,S64=(90%*'1-Impresa_3'!$L$69)),(10%*'1-Impresa_3'!$L$69),IF(AND(T61=100%,S64=(40%*'1-Impresa_3'!$L$69)),(60%*'1-Impresa_3'!$L$69),IF(AND(T61=100%,S64=0),'1-Impresa_3'!$L$69,IF(AND(T61&gt;=50%,T61&lt;100%,S64&lt;(90%*'1-Impresa_3'!$L$69)),(50%*'1-Impresa_3'!$L$69),0)))))</f>
        <v/>
      </c>
      <c r="U62" s="143" t="n">
        <f aca="false">SUM(C62:T62)</f>
        <v>0</v>
      </c>
      <c r="V62" s="144" t="str">
        <f aca="false">IF(E58=Elenco!I7,"",IF(AND(E58=Elenco!I6,'1-Impresa_3'!L69&gt;0,U62='1-Impresa_3'!L69),"OK","Check"))</f>
        <v>Check</v>
      </c>
    </row>
    <row r="63" customFormat="false" ht="35.1" hidden="false" customHeight="true" outlineLevel="0" collapsed="false">
      <c r="B63" s="141" t="s">
        <v>74</v>
      </c>
      <c r="C63" s="142" t="str">
        <f aca="false">IF(OR($E$58&lt;&gt;"2 - avanzamento lavori",$U$6=0),"",IF(AND(C61&gt;=40%,C61&lt;90%),(40%*'1-Impresa_3'!$L$69),IF(C61=100%,'1-Impresa_3'!$L$69,IF(C61&gt;=90%,(90%*'1-Impresa_3'!$L$69),0))))</f>
        <v/>
      </c>
      <c r="D63" s="142" t="str">
        <f aca="false">IF(OR($E$58&lt;&gt;"2 - avanzamento lavori",$U$6=0),"",IF(AND(D61=100%,C64=(90%*'1-Impresa_3'!$L$69)),(10%*'1-Impresa_3'!$L$69),IF(AND(D61=100%,C64=(40%*'1-Impresa_3'!$L$69)),(60%*'1-Impresa_3'!$L$69),IF(AND(D61=100%,C64=0),'1-Impresa_3'!$L$69,IF(AND(D61&gt;=90%,D61&lt;100%,C64=0),(90%*'1-Impresa_3'!$L$69),IF(AND(D61&gt;=40%,D61&lt;90%,C64&lt;(40%*'1-Impresa_3'!$L$69)),(40%*'1-Impresa_3'!$L$69),IF(AND(D61&gt;=90%,D61&lt;100%,C64=(40%*'1-Impresa_3'!$L$69)),(50%*'1-Impresa_3'!$L$69),0)))))))</f>
        <v/>
      </c>
      <c r="E63" s="142" t="str">
        <f aca="false">IF(OR($E$58&lt;&gt;"2 - avanzamento lavori",$U$6=0),"",IF(AND(E61=100%,D64=(90%*'1-Impresa_3'!$L$69)),(10%*'1-Impresa_3'!$L$69),IF(AND(E61=100%,D64=(40%*'1-Impresa_3'!$L$69)),(60%*'1-Impresa_3'!$L$69),IF(AND(E61=100%,D64=0),'1-Impresa_3'!$L$69,IF(AND(E61&gt;=90%,E61&lt;100%,D64=0),(90%*'1-Impresa_3'!$L$69),IF(AND(E61&gt;=40%,E61&lt;90%,D64&lt;(40%*'1-Impresa_3'!$L$69)),(40%*'1-Impresa_3'!$L$69),IF(AND(E61&gt;=90%,E61&lt;100%,D64=(40%*'1-Impresa_3'!$L$69)),(50%*'1-Impresa_3'!$L$69),0)))))))</f>
        <v/>
      </c>
      <c r="F63" s="142" t="str">
        <f aca="false">IF(OR($E$58&lt;&gt;"2 - avanzamento lavori",$U$6=0),"",IF(AND(F61=100%,E64=(90%*'1-Impresa_3'!$L$69)),(10%*'1-Impresa_3'!$L$69),IF(AND(F61=100%,E64=(40%*'1-Impresa_3'!$L$69)),(60%*'1-Impresa_3'!$L$69),IF(AND(F61=100%,E64=0),'1-Impresa_3'!$L$69,IF(AND(F61&gt;=90%,F61&lt;100%,E64=0),(90%*'1-Impresa_3'!$L$69),IF(AND(F61&gt;=40%,F61&lt;90%,E64&lt;(40%*'1-Impresa_3'!$L$69)),(40%*'1-Impresa_3'!$L$69),IF(AND(F61&gt;=90%,F61&lt;100%,E64=(40%*'1-Impresa_3'!$L$69)),(50%*'1-Impresa_3'!$L$69),0)))))))</f>
        <v/>
      </c>
      <c r="G63" s="142" t="str">
        <f aca="false">IF(OR($E$58&lt;&gt;"2 - avanzamento lavori",$U$6=0),"",IF(AND(G61=100%,F64=(90%*'1-Impresa_3'!$L$69)),(10%*'1-Impresa_3'!$L$69),IF(AND(G61=100%,F64=(40%*'1-Impresa_3'!$L$69)),(60%*'1-Impresa_3'!$L$69),IF(AND(G61=100%,F64=0),'1-Impresa_3'!$L$69,IF(AND(G61&gt;=90%,G61&lt;100%,F64=0),(90%*'1-Impresa_3'!$L$69),IF(AND(G61&gt;=40%,G61&lt;90%,F64&lt;(40%*'1-Impresa_3'!$L$69)),(40%*'1-Impresa_3'!$L$69),IF(AND(G61&gt;=90%,G61&lt;100%,F64=(40%*'1-Impresa_3'!$L$69)),(50%*'1-Impresa_3'!$L$69),0)))))))</f>
        <v/>
      </c>
      <c r="H63" s="142" t="str">
        <f aca="false">IF(OR($E$58&lt;&gt;"2 - avanzamento lavori",$U$6=0),"",IF(AND(H61=100%,G64=(90%*'1-Impresa_3'!$L$69)),(10%*'1-Impresa_3'!$L$69),IF(AND(H61=100%,G64=(40%*'1-Impresa_3'!$L$69)),(60%*'1-Impresa_3'!$L$69),IF(AND(H61=100%,G64=0),'1-Impresa_3'!$L$69,IF(AND(H61&gt;=90%,H61&lt;100%,G64=0),(90%*'1-Impresa_3'!$L$69),IF(AND(H61&gt;=40%,H61&lt;90%,G64&lt;(40%*'1-Impresa_3'!$L$69)),(40%*'1-Impresa_3'!$L$69),IF(AND(H61&gt;=90%,H61&lt;100%,G64=(40%*'1-Impresa_3'!$L$69)),(50%*'1-Impresa_3'!$L$69),0)))))))</f>
        <v/>
      </c>
      <c r="I63" s="142" t="str">
        <f aca="false">IF(OR($E$58&lt;&gt;"2 - avanzamento lavori",$U$6=0),"",IF(AND(I61=100%,H64=(90%*'1-Impresa_3'!$L$69)),(10%*'1-Impresa_3'!$L$69),IF(AND(I61=100%,H64=(40%*'1-Impresa_3'!$L$69)),(60%*'1-Impresa_3'!$L$69),IF(AND(I61=100%,H64=0),'1-Impresa_3'!$L$69,IF(AND(I61&gt;=90%,I61&lt;100%,H64=0),(90%*'1-Impresa_3'!$L$69),IF(AND(I61&gt;=40%,I61&lt;90%,H64&lt;(40%*'1-Impresa_3'!$L$69)),(40%*'1-Impresa_3'!$L$69),IF(AND(I61&gt;=90%,I61&lt;100%,H64=(40%*'1-Impresa_3'!$L$69)),(50%*'1-Impresa_3'!$L$69),0)))))))</f>
        <v/>
      </c>
      <c r="J63" s="142" t="str">
        <f aca="false">IF(OR($E$58&lt;&gt;"2 - avanzamento lavori",$U$6=0),"",IF(AND(J61=100%,I64=(90%*'1-Impresa_3'!$L$69)),(10%*'1-Impresa_3'!$L$69),IF(AND(J61=100%,I64=(40%*'1-Impresa_3'!$L$69)),(60%*'1-Impresa_3'!$L$69),IF(AND(J61=100%,I64=0),'1-Impresa_3'!$L$69,IF(AND(J61&gt;=90%,J61&lt;100%,I64=0),(90%*'1-Impresa_3'!$L$69),IF(AND(J61&gt;=40%,J61&lt;90%,I64&lt;(40%*'1-Impresa_3'!$L$69)),(40%*'1-Impresa_3'!$L$69),IF(AND(J61&gt;=90%,J61&lt;100%,I64=(40%*'1-Impresa_3'!$L$69)),(50%*'1-Impresa_3'!$L$69),0)))))))</f>
        <v/>
      </c>
      <c r="K63" s="142" t="str">
        <f aca="false">IF(OR($E$58&lt;&gt;"2 - avanzamento lavori",$U$6=0),"",IF(AND(K61=100%,J64=(90%*'1-Impresa_3'!$L$69)),(10%*'1-Impresa_3'!$L$69),IF(AND(K61=100%,J64=(40%*'1-Impresa_3'!$L$69)),(60%*'1-Impresa_3'!$L$69),IF(AND(K61=100%,J64=0),'1-Impresa_3'!$L$69,IF(AND(K61&gt;=90%,K61&lt;100%,J64=0),(90%*'1-Impresa_3'!$L$69),IF(AND(K61&gt;=40%,K61&lt;90%,J64&lt;(40%*'1-Impresa_3'!$L$69)),(40%*'1-Impresa_3'!$L$69),IF(AND(K61&gt;=90%,K61&lt;100%,J64=(40%*'1-Impresa_3'!$L$69)),(50%*'1-Impresa_3'!$L$69),0)))))))</f>
        <v/>
      </c>
      <c r="L63" s="142" t="str">
        <f aca="false">IF(OR($E$58&lt;&gt;"2 - avanzamento lavori",$U$6=0),"",IF(AND(L61=100%,K64=(90%*'1-Impresa_3'!$L$69)),(10%*'1-Impresa_3'!$L$69),IF(AND(L61=100%,K64=(40%*'1-Impresa_3'!$L$69)),(60%*'1-Impresa_3'!$L$69),IF(AND(L61=100%,K64=0),'1-Impresa_3'!$L$69,IF(AND(L61&gt;=90%,L61&lt;100%,K64=0),(90%*'1-Impresa_3'!$L$69),IF(AND(L61&gt;=40%,L61&lt;90%,K64&lt;(40%*'1-Impresa_3'!$L$69)),(40%*'1-Impresa_3'!$L$69),IF(AND(L61&gt;=90%,L61&lt;100%,K64=(40%*'1-Impresa_3'!$L$69)),(50%*'1-Impresa_3'!$L$69),0)))))))</f>
        <v/>
      </c>
      <c r="M63" s="142" t="str">
        <f aca="false">IF(OR($E$58&lt;&gt;"2 - avanzamento lavori",$U$6=0),"",IF(AND(M61=100%,L64=(90%*'1-Impresa_3'!$L$69)),(10%*'1-Impresa_3'!$L$69),IF(AND(M61=100%,L64=(40%*'1-Impresa_3'!$L$69)),(60%*'1-Impresa_3'!$L$69),IF(AND(M61=100%,L64=0),'1-Impresa_3'!$L$69,IF(AND(M61&gt;=90%,M61&lt;100%,L64=0),(90%*'1-Impresa_3'!$L$69),IF(AND(M61&gt;=40%,M61&lt;90%,L64&lt;(40%*'1-Impresa_3'!$L$69)),(40%*'1-Impresa_3'!$L$69),IF(AND(M61&gt;=90%,M61&lt;100%,L64=(40%*'1-Impresa_3'!$L$69)),(50%*'1-Impresa_3'!$L$69),0)))))))</f>
        <v/>
      </c>
      <c r="N63" s="142" t="str">
        <f aca="false">IF(OR($E$58&lt;&gt;"2 - avanzamento lavori",$U$6=0),"",IF(AND(N61=100%,M64=(90%*'1-Impresa_3'!$L$69)),(10%*'1-Impresa_3'!$L$69),IF(AND(N61=100%,M64=(40%*'1-Impresa_3'!$L$69)),(60%*'1-Impresa_3'!$L$69),IF(AND(N61=100%,M64=0),'1-Impresa_3'!$L$69,IF(AND(N61&gt;=90%,N61&lt;100%,M64=0),(90%*'1-Impresa_3'!$L$69),IF(AND(N61&gt;=40%,N61&lt;90%,M64&lt;(40%*'1-Impresa_3'!$L$69)),(40%*'1-Impresa_3'!$L$69),IF(AND(N61&gt;=90%,N61&lt;100%,M64=(40%*'1-Impresa_3'!$L$69)),(50%*'1-Impresa_3'!$L$69),0)))))))</f>
        <v/>
      </c>
      <c r="O63" s="142" t="str">
        <f aca="false">IF(OR($E$58&lt;&gt;"2 - avanzamento lavori",$U$6=0),"",IF(AND(O61=100%,N64=(90%*'1-Impresa_3'!$L$69)),(10%*'1-Impresa_3'!$L$69),IF(AND(O61=100%,N64=(40%*'1-Impresa_3'!$L$69)),(60%*'1-Impresa_3'!$L$69),IF(AND(O61=100%,N64=0),'1-Impresa_3'!$L$69,IF(AND(O61&gt;=90%,O61&lt;100%,N64=0),(90%*'1-Impresa_3'!$L$69),IF(AND(O61&gt;=40%,O61&lt;90%,N64&lt;(40%*'1-Impresa_3'!$L$69)),(40%*'1-Impresa_3'!$L$69),IF(AND(O61&gt;=90%,O61&lt;100%,N64=(40%*'1-Impresa_3'!$L$69)),(50%*'1-Impresa_3'!$L$69),0)))))))</f>
        <v/>
      </c>
      <c r="P63" s="142" t="str">
        <f aca="false">IF(OR($E$58&lt;&gt;"2 - avanzamento lavori",$U$6=0),"",IF(AND(P61=100%,O64=(90%*'1-Impresa_3'!$L$69)),(10%*'1-Impresa_3'!$L$69),IF(AND(P61=100%,O64=(40%*'1-Impresa_3'!$L$69)),(60%*'1-Impresa_3'!$L$69),IF(AND(P61=100%,O64=0),'1-Impresa_3'!$L$69,IF(AND(P61&gt;=90%,P61&lt;100%,O64=0),(90%*'1-Impresa_3'!$L$69),IF(AND(P61&gt;=40%,P61&lt;90%,O64&lt;(40%*'1-Impresa_3'!$L$69)),(40%*'1-Impresa_3'!$L$69),IF(AND(P61&gt;=90%,P61&lt;100%,O64=(40%*'1-Impresa_3'!$L$69)),(50%*'1-Impresa_3'!$L$69),0)))))))</f>
        <v/>
      </c>
      <c r="Q63" s="142" t="str">
        <f aca="false">IF(OR($E$58&lt;&gt;"2 - avanzamento lavori",$U$6=0),"",IF(AND(Q61=100%,P64=(90%*'1-Impresa_3'!$L$69)),(10%*'1-Impresa_3'!$L$69),IF(AND(Q61=100%,P64=(40%*'1-Impresa_3'!$L$69)),(60%*'1-Impresa_3'!$L$69),IF(AND(Q61=100%,P64=0),'1-Impresa_3'!$L$69,IF(AND(Q61&gt;=90%,Q61&lt;100%,P64=0),(90%*'1-Impresa_3'!$L$69),IF(AND(Q61&gt;=40%,Q61&lt;90%,P64&lt;(40%*'1-Impresa_3'!$L$69)),(40%*'1-Impresa_3'!$L$69),IF(AND(Q61&gt;=90%,Q61&lt;100%,P64=(40%*'1-Impresa_3'!$L$69)),(50%*'1-Impresa_3'!$L$69),0)))))))</f>
        <v/>
      </c>
      <c r="R63" s="142" t="str">
        <f aca="false">IF(OR($E$58&lt;&gt;"2 - avanzamento lavori",$U$6=0),"",IF(AND(R61=100%,Q64=(90%*'1-Impresa_3'!$L$69)),(10%*'1-Impresa_3'!$L$69),IF(AND(R61=100%,Q64=(40%*'1-Impresa_3'!$L$69)),(60%*'1-Impresa_3'!$L$69),IF(AND(R61=100%,Q64=0),'1-Impresa_3'!$L$69,IF(AND(R61&gt;=90%,R61&lt;100%,Q64=0),(90%*'1-Impresa_3'!$L$69),IF(AND(R61&gt;=40%,R61&lt;90%,Q64&lt;(40%*'1-Impresa_3'!$L$69)),(40%*'1-Impresa_3'!$L$69),IF(AND(R61&gt;=90%,R61&lt;100%,Q64=(40%*'1-Impresa_3'!$L$69)),(50%*'1-Impresa_3'!$L$69),0)))))))</f>
        <v/>
      </c>
      <c r="S63" s="142" t="str">
        <f aca="false">IF(OR($E$58&lt;&gt;"2 - avanzamento lavori",$U$6=0),"",IF(AND(S61=100%,R64=(90%*'1-Impresa_3'!$L$69)),(10%*'1-Impresa_3'!$L$69),IF(AND(S61=100%,R64=(40%*'1-Impresa_3'!$L$69)),(60%*'1-Impresa_3'!$L$69),IF(AND(S61=100%,R64=0),'1-Impresa_3'!$L$69,IF(AND(S61&gt;=90%,S61&lt;100%,R64=0),(90%*'1-Impresa_3'!$L$69),IF(AND(S61&gt;=40%,S61&lt;90%,R64&lt;(40%*'1-Impresa_3'!$L$69)),(40%*'1-Impresa_3'!$L$69),IF(AND(S61&gt;=90%,S61&lt;100%,R64=(40%*'1-Impresa_3'!$L$69)),(50%*'1-Impresa_3'!$L$69),0)))))))</f>
        <v/>
      </c>
      <c r="T63" s="142" t="str">
        <f aca="false">IF(OR($E$58&lt;&gt;"2 - avanzamento lavori",$U$6=0),"",IF(AND(T61=100%,S64=(90%*'1-Impresa_3'!$L$69)),(10%*'1-Impresa_3'!$L$69),IF(AND(T61=100%,S64=(40%*'1-Impresa_3'!$L$69)),(60%*'1-Impresa_3'!$L$69),IF(AND(T61=100%,S64=0),'1-Impresa_3'!$L$69,IF(AND(T61&gt;=90%,T61&lt;100%,S64=0),(90%*'1-Impresa_3'!$L$69),IF(AND(T61&gt;=40%,T61&lt;90%,S64&lt;(40%*'1-Impresa_3'!$L$69)),(40%*'1-Impresa_3'!$L$69),IF(AND(T61&gt;=90%,T61&lt;100%,S64=(40%*'1-Impresa_3'!$L$69)),(50%*'1-Impresa_3'!$L$69),0)))))))</f>
        <v/>
      </c>
      <c r="U63" s="143" t="n">
        <f aca="false">SUM(C63:T63)</f>
        <v>0</v>
      </c>
      <c r="V63" s="145" t="str">
        <f aca="false">IF(E58=Elenco!I6,"",IF(AND(E58=Elenco!I7,'1-Impresa_3'!L69&gt;0,U63='1-Impresa_3'!L69),"OK","Check"))</f>
        <v>Check</v>
      </c>
    </row>
    <row r="64" customFormat="false" ht="20.1" hidden="false" customHeight="true" outlineLevel="0" collapsed="false">
      <c r="B64" s="117" t="s">
        <v>75</v>
      </c>
      <c r="C64" s="118" t="n">
        <f aca="false">IF(C62&lt;&gt;"",C62,IF(C63&lt;&gt;"",C63,0))</f>
        <v>0</v>
      </c>
      <c r="D64" s="118" t="n">
        <f aca="false">IF(D62&lt;&gt;"",(D62+C64),IF(D63&lt;&gt;"",(D63+C64),0))</f>
        <v>0</v>
      </c>
      <c r="E64" s="118" t="n">
        <f aca="false">IF(E62&lt;&gt;"",(E62+D64),IF(E63&lt;&gt;"",(E63+D64),0))</f>
        <v>0</v>
      </c>
      <c r="F64" s="118" t="n">
        <f aca="false">IF(F62&lt;&gt;"",(F62+E64),IF(F63&lt;&gt;"",(F63+E64),0))</f>
        <v>0</v>
      </c>
      <c r="G64" s="118" t="n">
        <f aca="false">IF(G62&lt;&gt;"",(G62+F64),IF(G63&lt;&gt;"",(G63+F64),0))</f>
        <v>0</v>
      </c>
      <c r="H64" s="118" t="n">
        <f aca="false">IF(H62&lt;&gt;"",(H62+G64),IF(H63&lt;&gt;"",(H63+G64),0))</f>
        <v>0</v>
      </c>
      <c r="I64" s="118" t="n">
        <f aca="false">IF(I62&lt;&gt;"",(I62+H64),IF(I63&lt;&gt;"",(I63+H64),0))</f>
        <v>0</v>
      </c>
      <c r="J64" s="118" t="n">
        <f aca="false">IF(J62&lt;&gt;"",(J62+I64),IF(J63&lt;&gt;"",(J63+I64),0))</f>
        <v>0</v>
      </c>
      <c r="K64" s="118" t="n">
        <f aca="false">IF(K62&lt;&gt;"",(K62+J64),IF(K63&lt;&gt;"",(K63+J64),0))</f>
        <v>0</v>
      </c>
      <c r="L64" s="118" t="n">
        <f aca="false">IF(L62&lt;&gt;"",(L62+K64),IF(L63&lt;&gt;"",(L63+K64),0))</f>
        <v>0</v>
      </c>
      <c r="M64" s="118" t="n">
        <f aca="false">IF(M62&lt;&gt;"",(M62+L64),IF(M63&lt;&gt;"",(M63+L64),0))</f>
        <v>0</v>
      </c>
      <c r="N64" s="118" t="n">
        <f aca="false">IF(N62&lt;&gt;"",(N62+M64),IF(N63&lt;&gt;"",(N63+M64),0))</f>
        <v>0</v>
      </c>
      <c r="O64" s="118" t="n">
        <f aca="false">IF(O62&lt;&gt;"",(O62+N64),IF(O63&lt;&gt;"",(O63+N64),0))</f>
        <v>0</v>
      </c>
      <c r="P64" s="118" t="n">
        <f aca="false">IF(P62&lt;&gt;"",(P62+O64),IF(P63&lt;&gt;"",(P63+O64),0))</f>
        <v>0</v>
      </c>
      <c r="Q64" s="118" t="n">
        <f aca="false">IF(Q62&lt;&gt;"",(Q62+P64),IF(Q63&lt;&gt;"",(Q63+P64),0))</f>
        <v>0</v>
      </c>
      <c r="R64" s="118" t="n">
        <f aca="false">IF(R62&lt;&gt;"",(R62+Q64),IF(R63&lt;&gt;"",(R63+Q64),0))</f>
        <v>0</v>
      </c>
      <c r="S64" s="118" t="n">
        <f aca="false">IF(S62&lt;&gt;"",(S62+R64),IF(S63&lt;&gt;"",(S63+R64),0))</f>
        <v>0</v>
      </c>
      <c r="T64" s="118" t="n">
        <f aca="false">IF(T62&lt;&gt;"",(T62+S64),IF(T63&lt;&gt;"",(T63+S64),0))</f>
        <v>0</v>
      </c>
      <c r="U64" s="146"/>
      <c r="V64" s="113"/>
    </row>
  </sheetData>
  <sheetProtection algorithmName="SHA-512" hashValue="IAQmbAx9KSWgDymfD6XlbmKGUg+665sD4sAmKG3k8bkx6G6kOPhAApIVCFRBtoS6Ueym/CdsmbWBCzjp8KHfnw==" saltValue="rvDdl999kC0q6CRF70Cxhg==" spinCount="100000" sheet="true" objects="true" scenarios="true"/>
  <mergeCells count="5">
    <mergeCell ref="B3:E3"/>
    <mergeCell ref="F3:I3"/>
    <mergeCell ref="B58:D58"/>
    <mergeCell ref="E58:F58"/>
    <mergeCell ref="G58:H58"/>
  </mergeCells>
  <conditionalFormatting sqref="F3">
    <cfRule type="containsText" priority="2" operator="containsText" aboveAverage="0" equalAverage="0" bottom="0" percent="0" rank="0" text="Articolazione temporale coerente con punto 3)" dxfId="103">
      <formula>NOT(ISERROR(SEARCH("Articolazione temporale coerente con punto 3)",F3)))</formula>
    </cfRule>
    <cfRule type="containsText" priority="3" operator="containsText" aboveAverage="0" equalAverage="0" bottom="0" percent="0" rank="0" text="Rivedere articolazione temporale" dxfId="104">
      <formula>NOT(ISERROR(SEARCH("Rivedere articolazione temporale",F3)))</formula>
    </cfRule>
  </conditionalFormatting>
  <conditionalFormatting sqref="V6:V55">
    <cfRule type="containsText" priority="4" operator="containsText" aboveAverage="0" equalAverage="0" bottom="0" percent="0" rank="0" text="CHECK" dxfId="105">
      <formula>NOT(ISERROR(SEARCH("CHECK",V6)))</formula>
    </cfRule>
    <cfRule type="containsText" priority="5" operator="containsText" aboveAverage="0" equalAverage="0" bottom="0" percent="0" rank="0" text="ok" dxfId="106">
      <formula>NOT(ISERROR(SEARCH("ok",V6)))</formula>
    </cfRule>
  </conditionalFormatting>
  <conditionalFormatting sqref="V56">
    <cfRule type="containsText" priority="6" operator="containsText" aboveAverage="0" equalAverage="0" bottom="0" percent="0" rank="0" text="CHECK" dxfId="107">
      <formula>NOT(ISERROR(SEARCH("CHECK",V56)))</formula>
    </cfRule>
    <cfRule type="containsText" priority="7" operator="containsText" aboveAverage="0" equalAverage="0" bottom="0" percent="0" rank="0" text="ok" dxfId="108">
      <formula>NOT(ISERROR(SEARCH("ok",V56)))</formula>
    </cfRule>
  </conditionalFormatting>
  <conditionalFormatting sqref="C62:T63">
    <cfRule type="cellIs" priority="8" operator="equal" aboveAverage="0" equalAverage="0" bottom="0" percent="0" rank="0" text="" dxfId="109">
      <formula>0</formula>
    </cfRule>
  </conditionalFormatting>
  <conditionalFormatting sqref="G58">
    <cfRule type="containsText" priority="9" operator="containsText" aboveAverage="0" equalAverage="0" bottom="0" percent="0" rank="0" text="OK" dxfId="110">
      <formula>NOT(ISERROR(SEARCH("OK",G58)))</formula>
    </cfRule>
    <cfRule type="containsText" priority="10" operator="containsText" aboveAverage="0" equalAverage="0" bottom="0" percent="0" rank="0" text="Selezionare" dxfId="111">
      <formula>NOT(ISERROR(SEARCH("Selezionare",G58)))</formula>
    </cfRule>
  </conditionalFormatting>
  <conditionalFormatting sqref="V62:V63">
    <cfRule type="containsText" priority="11" operator="containsText" aboveAverage="0" equalAverage="0" bottom="0" percent="0" rank="0" text="CHECK" dxfId="112">
      <formula>NOT(ISERROR(SEARCH("CHECK",V62)))</formula>
    </cfRule>
    <cfRule type="containsText" priority="12" operator="containsText" aboveAverage="0" equalAverage="0" bottom="0" percent="0" rank="0" text="ok" dxfId="113">
      <formula>NOT(ISERROR(SEARCH("ok",V62)))</formula>
    </cfRule>
  </conditionalFormatting>
  <dataValidations count="1">
    <dataValidation allowBlank="true" error="Selezionare una tra le opzioni disponibili" errorTitle="Valore non valido" operator="between" showDropDown="false" showErrorMessage="true" showInputMessage="true" sqref="E58" type="list">
      <formula1>Elenco!$I$6:$I$7</formula1>
      <formula2>0</formula2>
    </dataValidation>
  </dataValidations>
  <printOptions headings="false" gridLines="false" gridLinesSet="true" horizontalCentered="true" verticalCentered="true"/>
  <pageMargins left="0.118055555555556" right="0.118055555555556" top="0.157638888888889" bottom="0.157638888888889" header="0.511805555555555" footer="0.511805555555555"/>
  <pageSetup paperSize="9" scale="55" firstPageNumber="0" fitToWidth="1" fitToHeight="1" pageOrder="downThenOver" orientation="landscape" blackAndWhite="false" draft="false" cellComments="none" useFirstPageNumber="false" horizontalDpi="300" verticalDpi="300" copies="1"/>
  <headerFooter differentFirst="false" differentOddEven="false">
    <oddHeader/>
    <oddFooter/>
  </headerFooter>
</worksheet>
</file>

<file path=xl/worksheets/sheet18.xml><?xml version="1.0" encoding="utf-8"?>
<worksheet xmlns="http://schemas.openxmlformats.org/spreadsheetml/2006/main" xmlns:r="http://schemas.openxmlformats.org/officeDocument/2006/relationships">
  <sheetPr filterMode="false">
    <pageSetUpPr fitToPage="false"/>
  </sheetPr>
  <dimension ref="A1:D63"/>
  <sheetViews>
    <sheetView showFormulas="false" showGridLines="false" showRowColHeaders="true" showZeros="true" rightToLeft="false" tabSelected="false" showOutlineSymbols="true" defaultGridColor="true" view="pageBreakPreview" topLeftCell="A1" colorId="64" zoomScale="100" zoomScaleNormal="100" zoomScalePageLayoutView="100" workbookViewId="0">
      <selection pane="topLeft" activeCell="C4" activeCellId="0" sqref="C4"/>
    </sheetView>
  </sheetViews>
  <sheetFormatPr defaultRowHeight="11.25" zeroHeight="false" outlineLevelRow="0" outlineLevelCol="0"/>
  <cols>
    <col collapsed="false" customWidth="true" hidden="false" outlineLevel="0" max="1" min="1" style="147" width="7.17"/>
    <col collapsed="false" customWidth="true" hidden="false" outlineLevel="0" max="2" min="2" style="147" width="52.16"/>
    <col collapsed="false" customWidth="true" hidden="false" outlineLevel="0" max="4" min="3" style="147" width="20.5"/>
    <col collapsed="false" customWidth="true" hidden="false" outlineLevel="0" max="240" min="5" style="147" width="12.16"/>
    <col collapsed="false" customWidth="true" hidden="false" outlineLevel="0" max="241" min="241" style="147" width="7.17"/>
    <col collapsed="false" customWidth="true" hidden="false" outlineLevel="0" max="242" min="242" style="147" width="5.15"/>
    <col collapsed="false" customWidth="true" hidden="false" outlineLevel="0" max="243" min="243" style="147" width="5.99"/>
    <col collapsed="false" customWidth="true" hidden="false" outlineLevel="0" max="244" min="244" style="147" width="4.5"/>
    <col collapsed="false" customWidth="true" hidden="false" outlineLevel="0" max="245" min="245" style="147" width="5.99"/>
    <col collapsed="false" customWidth="true" hidden="false" outlineLevel="0" max="246" min="246" style="147" width="4.5"/>
    <col collapsed="false" customWidth="true" hidden="false" outlineLevel="0" max="247" min="247" style="147" width="5.99"/>
    <col collapsed="false" customWidth="true" hidden="false" outlineLevel="0" max="248" min="248" style="147" width="33.5"/>
    <col collapsed="false" customWidth="true" hidden="false" outlineLevel="0" max="249" min="249" style="147" width="4.5"/>
    <col collapsed="false" customWidth="true" hidden="false" outlineLevel="0" max="250" min="250" style="147" width="22.17"/>
    <col collapsed="false" customWidth="true" hidden="false" outlineLevel="0" max="251" min="251" style="147" width="4.5"/>
    <col collapsed="false" customWidth="true" hidden="false" outlineLevel="0" max="252" min="252" style="147" width="22.17"/>
    <col collapsed="false" customWidth="true" hidden="false" outlineLevel="0" max="253" min="253" style="147" width="16.5"/>
    <col collapsed="false" customWidth="true" hidden="false" outlineLevel="0" max="254" min="254" style="147" width="12.16"/>
    <col collapsed="false" customWidth="true" hidden="false" outlineLevel="0" max="255" min="255" style="147" width="13.5"/>
    <col collapsed="false" customWidth="true" hidden="false" outlineLevel="0" max="496" min="256" style="147" width="12.16"/>
    <col collapsed="false" customWidth="true" hidden="false" outlineLevel="0" max="497" min="497" style="147" width="7.17"/>
    <col collapsed="false" customWidth="true" hidden="false" outlineLevel="0" max="498" min="498" style="147" width="5.15"/>
    <col collapsed="false" customWidth="true" hidden="false" outlineLevel="0" max="499" min="499" style="147" width="5.99"/>
    <col collapsed="false" customWidth="true" hidden="false" outlineLevel="0" max="500" min="500" style="147" width="4.5"/>
    <col collapsed="false" customWidth="true" hidden="false" outlineLevel="0" max="501" min="501" style="147" width="5.99"/>
    <col collapsed="false" customWidth="true" hidden="false" outlineLevel="0" max="502" min="502" style="147" width="4.5"/>
    <col collapsed="false" customWidth="true" hidden="false" outlineLevel="0" max="503" min="503" style="147" width="5.99"/>
    <col collapsed="false" customWidth="true" hidden="false" outlineLevel="0" max="504" min="504" style="147" width="33.5"/>
    <col collapsed="false" customWidth="true" hidden="false" outlineLevel="0" max="505" min="505" style="147" width="4.5"/>
    <col collapsed="false" customWidth="true" hidden="false" outlineLevel="0" max="506" min="506" style="147" width="22.17"/>
    <col collapsed="false" customWidth="true" hidden="false" outlineLevel="0" max="507" min="507" style="147" width="4.5"/>
    <col collapsed="false" customWidth="true" hidden="false" outlineLevel="0" max="508" min="508" style="147" width="22.17"/>
    <col collapsed="false" customWidth="true" hidden="false" outlineLevel="0" max="509" min="509" style="147" width="16.5"/>
    <col collapsed="false" customWidth="true" hidden="false" outlineLevel="0" max="510" min="510" style="147" width="12.16"/>
    <col collapsed="false" customWidth="true" hidden="false" outlineLevel="0" max="511" min="511" style="147" width="13.5"/>
    <col collapsed="false" customWidth="true" hidden="false" outlineLevel="0" max="752" min="512" style="147" width="12.16"/>
    <col collapsed="false" customWidth="true" hidden="false" outlineLevel="0" max="753" min="753" style="147" width="7.17"/>
    <col collapsed="false" customWidth="true" hidden="false" outlineLevel="0" max="754" min="754" style="147" width="5.15"/>
    <col collapsed="false" customWidth="true" hidden="false" outlineLevel="0" max="755" min="755" style="147" width="5.99"/>
    <col collapsed="false" customWidth="true" hidden="false" outlineLevel="0" max="756" min="756" style="147" width="4.5"/>
    <col collapsed="false" customWidth="true" hidden="false" outlineLevel="0" max="757" min="757" style="147" width="5.99"/>
    <col collapsed="false" customWidth="true" hidden="false" outlineLevel="0" max="758" min="758" style="147" width="4.5"/>
    <col collapsed="false" customWidth="true" hidden="false" outlineLevel="0" max="759" min="759" style="147" width="5.99"/>
    <col collapsed="false" customWidth="true" hidden="false" outlineLevel="0" max="760" min="760" style="147" width="33.5"/>
    <col collapsed="false" customWidth="true" hidden="false" outlineLevel="0" max="761" min="761" style="147" width="4.5"/>
    <col collapsed="false" customWidth="true" hidden="false" outlineLevel="0" max="762" min="762" style="147" width="22.17"/>
    <col collapsed="false" customWidth="true" hidden="false" outlineLevel="0" max="763" min="763" style="147" width="4.5"/>
    <col collapsed="false" customWidth="true" hidden="false" outlineLevel="0" max="764" min="764" style="147" width="22.17"/>
    <col collapsed="false" customWidth="true" hidden="false" outlineLevel="0" max="765" min="765" style="147" width="16.5"/>
    <col collapsed="false" customWidth="true" hidden="false" outlineLevel="0" max="766" min="766" style="147" width="12.16"/>
    <col collapsed="false" customWidth="true" hidden="false" outlineLevel="0" max="767" min="767" style="147" width="13.5"/>
    <col collapsed="false" customWidth="true" hidden="false" outlineLevel="0" max="1008" min="768" style="147" width="12.16"/>
    <col collapsed="false" customWidth="true" hidden="false" outlineLevel="0" max="1009" min="1009" style="147" width="7.17"/>
    <col collapsed="false" customWidth="true" hidden="false" outlineLevel="0" max="1010" min="1010" style="147" width="5.15"/>
    <col collapsed="false" customWidth="true" hidden="false" outlineLevel="0" max="1011" min="1011" style="147" width="5.99"/>
    <col collapsed="false" customWidth="true" hidden="false" outlineLevel="0" max="1012" min="1012" style="147" width="4.5"/>
    <col collapsed="false" customWidth="true" hidden="false" outlineLevel="0" max="1013" min="1013" style="147" width="5.99"/>
    <col collapsed="false" customWidth="true" hidden="false" outlineLevel="0" max="1014" min="1014" style="147" width="4.5"/>
    <col collapsed="false" customWidth="true" hidden="false" outlineLevel="0" max="1015" min="1015" style="147" width="5.99"/>
    <col collapsed="false" customWidth="true" hidden="false" outlineLevel="0" max="1016" min="1016" style="147" width="33.5"/>
    <col collapsed="false" customWidth="true" hidden="false" outlineLevel="0" max="1017" min="1017" style="147" width="4.5"/>
    <col collapsed="false" customWidth="true" hidden="false" outlineLevel="0" max="1018" min="1018" style="147" width="22.17"/>
    <col collapsed="false" customWidth="true" hidden="false" outlineLevel="0" max="1019" min="1019" style="147" width="4.5"/>
    <col collapsed="false" customWidth="true" hidden="false" outlineLevel="0" max="1020" min="1020" style="147" width="22.17"/>
    <col collapsed="false" customWidth="true" hidden="false" outlineLevel="0" max="1021" min="1021" style="147" width="16.5"/>
    <col collapsed="false" customWidth="true" hidden="false" outlineLevel="0" max="1022" min="1022" style="147" width="12.16"/>
    <col collapsed="false" customWidth="true" hidden="false" outlineLevel="0" max="1023" min="1023" style="147" width="13.5"/>
    <col collapsed="false" customWidth="true" hidden="false" outlineLevel="0" max="1025" min="1024" style="147" width="12.16"/>
  </cols>
  <sheetData>
    <row r="1" s="148" customFormat="true" ht="11.25" hidden="false" customHeight="false" outlineLevel="0" collapsed="false">
      <c r="B1" s="149"/>
      <c r="C1" s="150"/>
      <c r="D1" s="150"/>
    </row>
    <row r="2" s="148" customFormat="true" ht="10.5" hidden="false" customHeight="true" outlineLevel="0" collapsed="false">
      <c r="A2" s="151"/>
      <c r="B2" s="152" t="s">
        <v>76</v>
      </c>
      <c r="C2" s="153"/>
      <c r="D2" s="153"/>
    </row>
    <row r="3" s="148" customFormat="true" ht="10.5" hidden="false" customHeight="true" outlineLevel="0" collapsed="false">
      <c r="A3" s="151"/>
      <c r="B3" s="154" t="s">
        <v>77</v>
      </c>
      <c r="C3" s="154"/>
      <c r="D3" s="154"/>
    </row>
    <row r="4" s="148" customFormat="true" ht="24" hidden="false" customHeight="true" outlineLevel="0" collapsed="false">
      <c r="A4" s="151"/>
      <c r="B4" s="155" t="s">
        <v>78</v>
      </c>
      <c r="C4" s="156"/>
      <c r="D4" s="157"/>
    </row>
    <row r="5" s="148" customFormat="true" ht="24" hidden="false" customHeight="true" outlineLevel="0" collapsed="false">
      <c r="A5" s="151"/>
      <c r="B5" s="155"/>
      <c r="C5" s="156"/>
      <c r="D5" s="157"/>
    </row>
    <row r="6" s="148" customFormat="true" ht="10.5" hidden="false" customHeight="true" outlineLevel="0" collapsed="false">
      <c r="A6" s="151"/>
      <c r="B6" s="158" t="s">
        <v>79</v>
      </c>
      <c r="C6" s="159" t="s">
        <v>80</v>
      </c>
      <c r="D6" s="159" t="s">
        <v>81</v>
      </c>
    </row>
    <row r="7" s="148" customFormat="true" ht="10.5" hidden="false" customHeight="true" outlineLevel="0" collapsed="false">
      <c r="A7" s="151"/>
      <c r="B7" s="158"/>
      <c r="C7" s="160" t="s">
        <v>82</v>
      </c>
      <c r="D7" s="160" t="s">
        <v>82</v>
      </c>
    </row>
    <row r="8" s="148" customFormat="true" ht="21" hidden="false" customHeight="true" outlineLevel="0" collapsed="false">
      <c r="A8" s="151"/>
      <c r="B8" s="161" t="s">
        <v>83</v>
      </c>
      <c r="C8" s="162" t="n">
        <v>0</v>
      </c>
      <c r="D8" s="162" t="n">
        <v>0</v>
      </c>
    </row>
    <row r="9" s="148" customFormat="true" ht="10.5" hidden="false" customHeight="true" outlineLevel="0" collapsed="false">
      <c r="A9" s="151"/>
      <c r="B9" s="163" t="s">
        <v>84</v>
      </c>
      <c r="C9" s="164"/>
      <c r="D9" s="164"/>
    </row>
    <row r="10" s="148" customFormat="true" ht="10.5" hidden="false" customHeight="true" outlineLevel="0" collapsed="false">
      <c r="A10" s="151"/>
      <c r="B10" s="165" t="s">
        <v>85</v>
      </c>
      <c r="C10" s="166"/>
      <c r="D10" s="166"/>
    </row>
    <row r="11" s="148" customFormat="true" ht="10.5" hidden="false" customHeight="true" outlineLevel="0" collapsed="false">
      <c r="A11" s="151"/>
      <c r="B11" s="163" t="s">
        <v>86</v>
      </c>
      <c r="C11" s="167"/>
      <c r="D11" s="167"/>
    </row>
    <row r="12" s="148" customFormat="true" ht="10.5" hidden="false" customHeight="true" outlineLevel="0" collapsed="false">
      <c r="A12" s="151"/>
      <c r="B12" s="163" t="s">
        <v>87</v>
      </c>
      <c r="C12" s="168" t="n">
        <f aca="false">C10-C11</f>
        <v>0</v>
      </c>
      <c r="D12" s="168" t="n">
        <f aca="false">D10-D11</f>
        <v>0</v>
      </c>
    </row>
    <row r="13" s="148" customFormat="true" ht="10.5" hidden="false" customHeight="true" outlineLevel="0" collapsed="false">
      <c r="A13" s="151"/>
      <c r="B13" s="165" t="s">
        <v>88</v>
      </c>
      <c r="C13" s="166"/>
      <c r="D13" s="166"/>
    </row>
    <row r="14" s="148" customFormat="true" ht="10.5" hidden="false" customHeight="true" outlineLevel="0" collapsed="false">
      <c r="A14" s="151"/>
      <c r="B14" s="163" t="s">
        <v>86</v>
      </c>
      <c r="C14" s="166"/>
      <c r="D14" s="166"/>
    </row>
    <row r="15" s="148" customFormat="true" ht="10.5" hidden="false" customHeight="true" outlineLevel="0" collapsed="false">
      <c r="A15" s="151"/>
      <c r="B15" s="163" t="s">
        <v>89</v>
      </c>
      <c r="C15" s="166"/>
      <c r="D15" s="166"/>
    </row>
    <row r="16" s="148" customFormat="true" ht="10.5" hidden="false" customHeight="true" outlineLevel="0" collapsed="false">
      <c r="A16" s="151"/>
      <c r="B16" s="163" t="s">
        <v>90</v>
      </c>
      <c r="C16" s="168" t="n">
        <f aca="false">C13-C14-C15</f>
        <v>0</v>
      </c>
      <c r="D16" s="168" t="n">
        <f aca="false">D13-D14-D15</f>
        <v>0</v>
      </c>
    </row>
    <row r="17" s="148" customFormat="true" ht="10.5" hidden="false" customHeight="true" outlineLevel="0" collapsed="false">
      <c r="A17" s="151"/>
      <c r="B17" s="165" t="s">
        <v>91</v>
      </c>
      <c r="C17" s="169"/>
      <c r="D17" s="169"/>
    </row>
    <row r="18" s="148" customFormat="true" ht="10.5" hidden="false" customHeight="true" outlineLevel="0" collapsed="false">
      <c r="A18" s="151"/>
      <c r="B18" s="170" t="s">
        <v>92</v>
      </c>
      <c r="C18" s="168" t="n">
        <f aca="false">+C12+C16+C17</f>
        <v>0</v>
      </c>
      <c r="D18" s="168" t="n">
        <f aca="false">+D12+D16+D17</f>
        <v>0</v>
      </c>
    </row>
    <row r="19" s="148" customFormat="true" ht="10.5" hidden="false" customHeight="true" outlineLevel="0" collapsed="false">
      <c r="B19" s="163" t="s">
        <v>93</v>
      </c>
      <c r="C19" s="171"/>
      <c r="D19" s="171"/>
    </row>
    <row r="20" s="148" customFormat="true" ht="10.5" hidden="false" customHeight="true" outlineLevel="0" collapsed="false">
      <c r="A20" s="151"/>
      <c r="B20" s="165" t="s">
        <v>94</v>
      </c>
      <c r="C20" s="169"/>
      <c r="D20" s="169"/>
    </row>
    <row r="21" s="148" customFormat="true" ht="10.5" hidden="false" customHeight="true" outlineLevel="0" collapsed="false">
      <c r="A21" s="151"/>
      <c r="B21" s="165" t="s">
        <v>95</v>
      </c>
      <c r="C21" s="172"/>
      <c r="D21" s="172"/>
    </row>
    <row r="22" s="148" customFormat="true" ht="10.5" hidden="false" customHeight="true" outlineLevel="0" collapsed="false">
      <c r="A22" s="151"/>
      <c r="B22" s="163" t="s">
        <v>96</v>
      </c>
      <c r="C22" s="167"/>
      <c r="D22" s="167"/>
    </row>
    <row r="23" s="148" customFormat="true" ht="10.5" hidden="false" customHeight="true" outlineLevel="0" collapsed="false">
      <c r="A23" s="151"/>
      <c r="B23" s="163" t="s">
        <v>97</v>
      </c>
      <c r="C23" s="167"/>
      <c r="D23" s="167"/>
    </row>
    <row r="24" s="148" customFormat="true" ht="10.5" hidden="false" customHeight="true" outlineLevel="0" collapsed="false">
      <c r="A24" s="151"/>
      <c r="B24" s="163" t="s">
        <v>98</v>
      </c>
      <c r="C24" s="168" t="n">
        <f aca="false">SUM(C22:C23)</f>
        <v>0</v>
      </c>
      <c r="D24" s="168" t="n">
        <f aca="false">SUM(D22:D23)</f>
        <v>0</v>
      </c>
    </row>
    <row r="25" s="148" customFormat="true" ht="10.5" hidden="false" customHeight="true" outlineLevel="0" collapsed="false">
      <c r="A25" s="151"/>
      <c r="B25" s="165" t="s">
        <v>99</v>
      </c>
      <c r="C25" s="169"/>
      <c r="D25" s="169"/>
    </row>
    <row r="26" s="148" customFormat="true" ht="10.5" hidden="false" customHeight="true" outlineLevel="0" collapsed="false">
      <c r="A26" s="151"/>
      <c r="B26" s="165" t="s">
        <v>100</v>
      </c>
      <c r="C26" s="169"/>
      <c r="D26" s="169"/>
    </row>
    <row r="27" s="148" customFormat="true" ht="10.5" hidden="false" customHeight="true" outlineLevel="0" collapsed="false">
      <c r="A27" s="151"/>
      <c r="B27" s="170" t="s">
        <v>101</v>
      </c>
      <c r="C27" s="168" t="n">
        <f aca="false">+C20+C24+C25+C26</f>
        <v>0</v>
      </c>
      <c r="D27" s="168" t="n">
        <f aca="false">+D20+D24+D25+D26</f>
        <v>0</v>
      </c>
    </row>
    <row r="28" s="148" customFormat="true" ht="10.5" hidden="false" customHeight="true" outlineLevel="0" collapsed="false">
      <c r="A28" s="151"/>
      <c r="B28" s="170" t="s">
        <v>102</v>
      </c>
      <c r="C28" s="169"/>
      <c r="D28" s="169"/>
    </row>
    <row r="29" s="148" customFormat="true" ht="10.5" hidden="false" customHeight="true" outlineLevel="0" collapsed="false">
      <c r="A29" s="151"/>
      <c r="B29" s="173" t="s">
        <v>103</v>
      </c>
      <c r="C29" s="174" t="n">
        <f aca="false">+C8+C18+C27+C28</f>
        <v>0</v>
      </c>
      <c r="D29" s="174" t="n">
        <f aca="false">+D8+D18+D27+D28</f>
        <v>0</v>
      </c>
    </row>
    <row r="30" s="148" customFormat="true" ht="10.5" hidden="false" customHeight="true" outlineLevel="0" collapsed="false">
      <c r="A30" s="151"/>
      <c r="B30" s="175" t="s">
        <v>104</v>
      </c>
      <c r="C30" s="159" t="s">
        <v>80</v>
      </c>
      <c r="D30" s="159" t="s">
        <v>81</v>
      </c>
    </row>
    <row r="31" s="148" customFormat="true" ht="10.5" hidden="false" customHeight="true" outlineLevel="0" collapsed="false">
      <c r="A31" s="151"/>
      <c r="B31" s="175" t="s">
        <v>104</v>
      </c>
      <c r="C31" s="160" t="s">
        <v>82</v>
      </c>
      <c r="D31" s="160" t="s">
        <v>82</v>
      </c>
    </row>
    <row r="32" s="148" customFormat="true" ht="10.5" hidden="false" customHeight="true" outlineLevel="0" collapsed="false">
      <c r="A32" s="151"/>
      <c r="B32" s="176" t="s">
        <v>105</v>
      </c>
      <c r="C32" s="177"/>
      <c r="D32" s="177"/>
    </row>
    <row r="33" s="148" customFormat="true" ht="10.5" hidden="false" customHeight="true" outlineLevel="0" collapsed="false">
      <c r="A33" s="151"/>
      <c r="B33" s="165" t="s">
        <v>106</v>
      </c>
      <c r="C33" s="169"/>
      <c r="D33" s="169"/>
    </row>
    <row r="34" s="148" customFormat="true" ht="10.5" hidden="false" customHeight="true" outlineLevel="0" collapsed="false">
      <c r="A34" s="151"/>
      <c r="B34" s="165" t="s">
        <v>107</v>
      </c>
      <c r="C34" s="169"/>
      <c r="D34" s="169"/>
    </row>
    <row r="35" s="148" customFormat="true" ht="10.5" hidden="false" customHeight="true" outlineLevel="0" collapsed="false">
      <c r="A35" s="151"/>
      <c r="B35" s="165" t="s">
        <v>108</v>
      </c>
      <c r="C35" s="169"/>
      <c r="D35" s="169"/>
    </row>
    <row r="36" s="148" customFormat="true" ht="10.5" hidden="false" customHeight="true" outlineLevel="0" collapsed="false">
      <c r="A36" s="151"/>
      <c r="B36" s="165" t="s">
        <v>109</v>
      </c>
      <c r="C36" s="169"/>
      <c r="D36" s="169"/>
    </row>
    <row r="37" s="148" customFormat="true" ht="10.5" hidden="false" customHeight="true" outlineLevel="0" collapsed="false">
      <c r="A37" s="151"/>
      <c r="B37" s="165" t="s">
        <v>110</v>
      </c>
      <c r="C37" s="169"/>
      <c r="D37" s="169"/>
    </row>
    <row r="38" s="148" customFormat="true" ht="10.5" hidden="false" customHeight="true" outlineLevel="0" collapsed="false">
      <c r="A38" s="151"/>
      <c r="B38" s="165" t="s">
        <v>111</v>
      </c>
      <c r="C38" s="169"/>
      <c r="D38" s="169"/>
    </row>
    <row r="39" s="148" customFormat="true" ht="10.5" hidden="false" customHeight="true" outlineLevel="0" collapsed="false">
      <c r="A39" s="151"/>
      <c r="B39" s="165" t="s">
        <v>112</v>
      </c>
      <c r="C39" s="169"/>
      <c r="D39" s="169"/>
    </row>
    <row r="40" s="148" customFormat="true" ht="10.5" hidden="false" customHeight="true" outlineLevel="0" collapsed="false">
      <c r="A40" s="151"/>
      <c r="B40" s="165" t="s">
        <v>113</v>
      </c>
      <c r="C40" s="169"/>
      <c r="D40" s="169"/>
    </row>
    <row r="41" s="148" customFormat="true" ht="10.5" hidden="false" customHeight="true" outlineLevel="0" collapsed="false">
      <c r="A41" s="151"/>
      <c r="B41" s="165" t="s">
        <v>114</v>
      </c>
      <c r="C41" s="169"/>
      <c r="D41" s="169"/>
    </row>
    <row r="42" s="148" customFormat="true" ht="10.5" hidden="false" customHeight="true" outlineLevel="0" collapsed="false">
      <c r="A42" s="151"/>
      <c r="B42" s="170" t="s">
        <v>115</v>
      </c>
      <c r="C42" s="168" t="n">
        <f aca="false">SUM(C33:C41)</f>
        <v>0</v>
      </c>
      <c r="D42" s="168" t="n">
        <f aca="false">SUM(D33:D41)</f>
        <v>0</v>
      </c>
    </row>
    <row r="43" s="148" customFormat="true" ht="10.5" hidden="false" customHeight="true" outlineLevel="0" collapsed="false">
      <c r="A43" s="151"/>
      <c r="B43" s="170" t="s">
        <v>116</v>
      </c>
      <c r="C43" s="169"/>
      <c r="D43" s="169"/>
    </row>
    <row r="44" s="148" customFormat="true" ht="10.5" hidden="false" customHeight="true" outlineLevel="0" collapsed="false">
      <c r="A44" s="151"/>
      <c r="B44" s="170" t="s">
        <v>117</v>
      </c>
      <c r="C44" s="169"/>
      <c r="D44" s="169"/>
    </row>
    <row r="45" s="148" customFormat="true" ht="10.5" hidden="false" customHeight="true" outlineLevel="0" collapsed="false">
      <c r="A45" s="151"/>
      <c r="B45" s="163" t="s">
        <v>118</v>
      </c>
      <c r="C45" s="164"/>
      <c r="D45" s="164"/>
    </row>
    <row r="46" s="148" customFormat="true" ht="10.5" hidden="false" customHeight="true" outlineLevel="0" collapsed="false">
      <c r="A46" s="151"/>
      <c r="B46" s="163" t="s">
        <v>96</v>
      </c>
      <c r="C46" s="166"/>
      <c r="D46" s="166"/>
    </row>
    <row r="47" s="148" customFormat="true" ht="10.5" hidden="false" customHeight="true" outlineLevel="0" collapsed="false">
      <c r="A47" s="151"/>
      <c r="B47" s="163" t="s">
        <v>97</v>
      </c>
      <c r="C47" s="166"/>
      <c r="D47" s="166"/>
    </row>
    <row r="48" s="148" customFormat="true" ht="10.5" hidden="false" customHeight="true" outlineLevel="0" collapsed="false">
      <c r="A48" s="151"/>
      <c r="B48" s="170" t="s">
        <v>119</v>
      </c>
      <c r="C48" s="168" t="n">
        <f aca="false">SUM(C46:C47)</f>
        <v>0</v>
      </c>
      <c r="D48" s="168" t="n">
        <f aca="false">SUM(D46:D47)</f>
        <v>0</v>
      </c>
    </row>
    <row r="49" s="148" customFormat="true" ht="10.5" hidden="false" customHeight="true" outlineLevel="0" collapsed="false">
      <c r="A49" s="151"/>
      <c r="B49" s="170" t="s">
        <v>120</v>
      </c>
      <c r="C49" s="169"/>
      <c r="D49" s="169"/>
    </row>
    <row r="50" s="148" customFormat="true" ht="10.5" hidden="false" customHeight="true" outlineLevel="0" collapsed="false">
      <c r="A50" s="151"/>
      <c r="B50" s="173" t="s">
        <v>121</v>
      </c>
      <c r="C50" s="174" t="n">
        <f aca="false">+C42+C43+C44+C48+C49</f>
        <v>0</v>
      </c>
      <c r="D50" s="174" t="n">
        <f aca="false">+D42+D43+D44+D48+D49</f>
        <v>0</v>
      </c>
    </row>
    <row r="51" customFormat="false" ht="10.5" hidden="false" customHeight="true" outlineLevel="0" collapsed="false">
      <c r="B51" s="178" t="str">
        <f aca="false">IF(C4="","CHECK",IF(C4="NO","OK",IF(AND(C4="SI",C29&gt;0,D29&gt;0,C50&gt;0,D50&gt;0,(C29=C50),(D29=D50)),"OK","CHECK")))</f>
        <v>CHECK</v>
      </c>
      <c r="C51" s="178"/>
      <c r="D51" s="178"/>
    </row>
    <row r="52" customFormat="false" ht="10.5" hidden="false" customHeight="true" outlineLevel="0" collapsed="false"/>
    <row r="53" customFormat="false" ht="10.5" hidden="false" customHeight="true" outlineLevel="0" collapsed="false"/>
    <row r="54" customFormat="false" ht="10.5" hidden="false" customHeight="true" outlineLevel="0" collapsed="false"/>
    <row r="55" customFormat="false" ht="10.5" hidden="false" customHeight="true" outlineLevel="0" collapsed="false"/>
    <row r="56" customFormat="false" ht="10.5" hidden="false" customHeight="true" outlineLevel="0" collapsed="false"/>
    <row r="57" customFormat="false" ht="10.5" hidden="false" customHeight="true" outlineLevel="0" collapsed="false"/>
    <row r="58" customFormat="false" ht="10.5" hidden="false" customHeight="true" outlineLevel="0" collapsed="false"/>
    <row r="59" customFormat="false" ht="10.5" hidden="false" customHeight="true" outlineLevel="0" collapsed="false"/>
    <row r="60" customFormat="false" ht="10.5" hidden="false" customHeight="true" outlineLevel="0" collapsed="false"/>
    <row r="61" customFormat="false" ht="10.5" hidden="false" customHeight="true" outlineLevel="0" collapsed="false"/>
    <row r="62" customFormat="false" ht="10.5" hidden="false" customHeight="true" outlineLevel="0" collapsed="false"/>
    <row r="63" customFormat="false" ht="10.5" hidden="false" customHeight="true" outlineLevel="0" collapsed="false"/>
  </sheetData>
  <sheetProtection algorithmName="SHA-512" hashValue="2Npd9IbLzyX6pLM5gWI96d66ppBfjcsnQmX3TNleWar3/42z2ANC3zuyq2zBhJWL5CII2Y3fSRmp6wTj2xq9PA==" saltValue="3F1BatB4EaNgevk0r1BwwA==" spinCount="100000" sheet="true" objects="true" scenarios="true"/>
  <mergeCells count="7">
    <mergeCell ref="B3:D3"/>
    <mergeCell ref="B4:B5"/>
    <mergeCell ref="C4:C5"/>
    <mergeCell ref="D4:D5"/>
    <mergeCell ref="B6:B7"/>
    <mergeCell ref="B30:B31"/>
    <mergeCell ref="B51:D51"/>
  </mergeCells>
  <conditionalFormatting sqref="B51">
    <cfRule type="containsText" priority="2" operator="containsText" aboveAverage="0" equalAverage="0" bottom="0" percent="0" rank="0" text="CHECK" dxfId="114">
      <formula>NOT(ISERROR(SEARCH("CHECK",B51)))</formula>
    </cfRule>
    <cfRule type="containsText" priority="3" operator="containsText" aboveAverage="0" equalAverage="0" bottom="0" percent="0" rank="0" text="OK" dxfId="115">
      <formula>NOT(ISERROR(SEARCH("OK",B51)))</formula>
    </cfRule>
  </conditionalFormatting>
  <dataValidations count="1">
    <dataValidation allowBlank="true" error="Selezionare una delle opzioni disponibili." errorTitle="Valore non valido" operator="between" showDropDown="false" showErrorMessage="true" showInputMessage="true" sqref="C4:C5" type="list">
      <formula1>Elenco!$H$6:$H$7</formula1>
      <formula2>0</formula2>
    </dataValidation>
  </dataValidations>
  <printOptions headings="false" gridLines="false" gridLinesSet="true" horizontalCentered="true" verticalCentered="true"/>
  <pageMargins left="0.196527777777778" right="0.196527777777778" top="0.196527777777778" bottom="0.196527777777778"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xl/worksheets/sheet19.xml><?xml version="1.0" encoding="utf-8"?>
<worksheet xmlns="http://schemas.openxmlformats.org/spreadsheetml/2006/main" xmlns:r="http://schemas.openxmlformats.org/officeDocument/2006/relationships">
  <sheetPr filterMode="false">
    <pageSetUpPr fitToPage="false"/>
  </sheetPr>
  <dimension ref="A1:D83"/>
  <sheetViews>
    <sheetView showFormulas="false" showGridLines="true" showRowColHeaders="true" showZeros="true" rightToLeft="false" tabSelected="false" showOutlineSymbols="true" defaultGridColor="true" view="pageBreakPreview" topLeftCell="A1" colorId="64" zoomScale="100" zoomScaleNormal="100" zoomScalePageLayoutView="100" workbookViewId="0">
      <selection pane="topLeft" activeCell="D82" activeCellId="0" sqref="D82"/>
    </sheetView>
  </sheetViews>
  <sheetFormatPr defaultRowHeight="11.25" zeroHeight="false" outlineLevelRow="0" outlineLevelCol="0"/>
  <cols>
    <col collapsed="false" customWidth="true" hidden="false" outlineLevel="0" max="1" min="1" style="148" width="6.83"/>
    <col collapsed="false" customWidth="true" hidden="false" outlineLevel="0" max="2" min="2" style="148" width="74.16"/>
    <col collapsed="false" customWidth="true" hidden="false" outlineLevel="0" max="4" min="3" style="148" width="20.5"/>
    <col collapsed="false" customWidth="true" hidden="false" outlineLevel="0" max="8" min="5" style="148" width="15.5"/>
    <col collapsed="false" customWidth="true" hidden="false" outlineLevel="0" max="245" min="9" style="148" width="12.16"/>
    <col collapsed="false" customWidth="true" hidden="false" outlineLevel="0" max="246" min="246" style="148" width="6.83"/>
    <col collapsed="false" customWidth="true" hidden="false" outlineLevel="0" max="247" min="247" style="148" width="4.99"/>
    <col collapsed="false" customWidth="true" hidden="false" outlineLevel="0" max="248" min="248" style="148" width="5.99"/>
    <col collapsed="false" customWidth="true" hidden="false" outlineLevel="0" max="249" min="249" style="148" width="4.5"/>
    <col collapsed="false" customWidth="true" hidden="false" outlineLevel="0" max="250" min="250" style="148" width="5.99"/>
    <col collapsed="false" customWidth="true" hidden="false" outlineLevel="0" max="251" min="251" style="148" width="4.5"/>
    <col collapsed="false" customWidth="true" hidden="false" outlineLevel="0" max="252" min="252" style="148" width="5.99"/>
    <col collapsed="false" customWidth="true" hidden="false" outlineLevel="0" max="253" min="253" style="148" width="38.16"/>
    <col collapsed="false" customWidth="true" hidden="false" outlineLevel="0" max="254" min="254" style="148" width="6.83"/>
    <col collapsed="false" customWidth="true" hidden="false" outlineLevel="0" max="255" min="255" style="148" width="22.17"/>
    <col collapsed="false" customWidth="true" hidden="false" outlineLevel="0" max="256" min="256" style="148" width="4.5"/>
    <col collapsed="false" customWidth="true" hidden="false" outlineLevel="0" max="257" min="257" style="148" width="22.17"/>
    <col collapsed="false" customWidth="true" hidden="false" outlineLevel="0" max="258" min="258" style="148" width="12.16"/>
    <col collapsed="false" customWidth="true" hidden="false" outlineLevel="0" max="259" min="259" style="148" width="13.5"/>
    <col collapsed="false" customWidth="true" hidden="false" outlineLevel="0" max="260" min="260" style="148" width="15"/>
    <col collapsed="false" customWidth="true" hidden="false" outlineLevel="0" max="501" min="261" style="148" width="12.16"/>
    <col collapsed="false" customWidth="true" hidden="false" outlineLevel="0" max="502" min="502" style="148" width="6.83"/>
    <col collapsed="false" customWidth="true" hidden="false" outlineLevel="0" max="503" min="503" style="148" width="4.99"/>
    <col collapsed="false" customWidth="true" hidden="false" outlineLevel="0" max="504" min="504" style="148" width="5.99"/>
    <col collapsed="false" customWidth="true" hidden="false" outlineLevel="0" max="505" min="505" style="148" width="4.5"/>
    <col collapsed="false" customWidth="true" hidden="false" outlineLevel="0" max="506" min="506" style="148" width="5.99"/>
    <col collapsed="false" customWidth="true" hidden="false" outlineLevel="0" max="507" min="507" style="148" width="4.5"/>
    <col collapsed="false" customWidth="true" hidden="false" outlineLevel="0" max="508" min="508" style="148" width="5.99"/>
    <col collapsed="false" customWidth="true" hidden="false" outlineLevel="0" max="509" min="509" style="148" width="38.16"/>
    <col collapsed="false" customWidth="true" hidden="false" outlineLevel="0" max="510" min="510" style="148" width="6.83"/>
    <col collapsed="false" customWidth="true" hidden="false" outlineLevel="0" max="511" min="511" style="148" width="22.17"/>
    <col collapsed="false" customWidth="true" hidden="false" outlineLevel="0" max="512" min="512" style="148" width="4.5"/>
    <col collapsed="false" customWidth="true" hidden="false" outlineLevel="0" max="513" min="513" style="148" width="22.17"/>
    <col collapsed="false" customWidth="true" hidden="false" outlineLevel="0" max="514" min="514" style="148" width="12.16"/>
    <col collapsed="false" customWidth="true" hidden="false" outlineLevel="0" max="515" min="515" style="148" width="13.5"/>
    <col collapsed="false" customWidth="true" hidden="false" outlineLevel="0" max="516" min="516" style="148" width="15"/>
    <col collapsed="false" customWidth="true" hidden="false" outlineLevel="0" max="757" min="517" style="148" width="12.16"/>
    <col collapsed="false" customWidth="true" hidden="false" outlineLevel="0" max="758" min="758" style="148" width="6.83"/>
    <col collapsed="false" customWidth="true" hidden="false" outlineLevel="0" max="759" min="759" style="148" width="4.99"/>
    <col collapsed="false" customWidth="true" hidden="false" outlineLevel="0" max="760" min="760" style="148" width="5.99"/>
    <col collapsed="false" customWidth="true" hidden="false" outlineLevel="0" max="761" min="761" style="148" width="4.5"/>
    <col collapsed="false" customWidth="true" hidden="false" outlineLevel="0" max="762" min="762" style="148" width="5.99"/>
    <col collapsed="false" customWidth="true" hidden="false" outlineLevel="0" max="763" min="763" style="148" width="4.5"/>
    <col collapsed="false" customWidth="true" hidden="false" outlineLevel="0" max="764" min="764" style="148" width="5.99"/>
    <col collapsed="false" customWidth="true" hidden="false" outlineLevel="0" max="765" min="765" style="148" width="38.16"/>
    <col collapsed="false" customWidth="true" hidden="false" outlineLevel="0" max="766" min="766" style="148" width="6.83"/>
    <col collapsed="false" customWidth="true" hidden="false" outlineLevel="0" max="767" min="767" style="148" width="22.17"/>
    <col collapsed="false" customWidth="true" hidden="false" outlineLevel="0" max="768" min="768" style="148" width="4.5"/>
    <col collapsed="false" customWidth="true" hidden="false" outlineLevel="0" max="769" min="769" style="148" width="22.17"/>
    <col collapsed="false" customWidth="true" hidden="false" outlineLevel="0" max="770" min="770" style="148" width="12.16"/>
    <col collapsed="false" customWidth="true" hidden="false" outlineLevel="0" max="771" min="771" style="148" width="13.5"/>
    <col collapsed="false" customWidth="true" hidden="false" outlineLevel="0" max="772" min="772" style="148" width="15"/>
    <col collapsed="false" customWidth="true" hidden="false" outlineLevel="0" max="1013" min="773" style="148" width="12.16"/>
    <col collapsed="false" customWidth="true" hidden="false" outlineLevel="0" max="1014" min="1014" style="148" width="6.83"/>
    <col collapsed="false" customWidth="true" hidden="false" outlineLevel="0" max="1015" min="1015" style="148" width="4.99"/>
    <col collapsed="false" customWidth="true" hidden="false" outlineLevel="0" max="1016" min="1016" style="148" width="5.99"/>
    <col collapsed="false" customWidth="true" hidden="false" outlineLevel="0" max="1017" min="1017" style="148" width="4.5"/>
    <col collapsed="false" customWidth="true" hidden="false" outlineLevel="0" max="1018" min="1018" style="148" width="5.99"/>
    <col collapsed="false" customWidth="true" hidden="false" outlineLevel="0" max="1019" min="1019" style="148" width="4.5"/>
    <col collapsed="false" customWidth="true" hidden="false" outlineLevel="0" max="1020" min="1020" style="148" width="5.99"/>
    <col collapsed="false" customWidth="true" hidden="false" outlineLevel="0" max="1021" min="1021" style="148" width="38.16"/>
    <col collapsed="false" customWidth="true" hidden="false" outlineLevel="0" max="1022" min="1022" style="148" width="6.83"/>
    <col collapsed="false" customWidth="true" hidden="false" outlineLevel="0" max="1023" min="1023" style="148" width="22.17"/>
    <col collapsed="false" customWidth="true" hidden="false" outlineLevel="0" max="1025" min="1024" style="148" width="4.5"/>
  </cols>
  <sheetData>
    <row r="1" customFormat="false" ht="11.25" hidden="false" customHeight="false" outlineLevel="0" collapsed="false">
      <c r="A1" s="151"/>
      <c r="B1" s="179"/>
      <c r="C1" s="151"/>
      <c r="D1" s="151"/>
    </row>
    <row r="2" customFormat="false" ht="11.25" hidden="false" customHeight="false" outlineLevel="0" collapsed="false">
      <c r="A2" s="151"/>
      <c r="B2" s="179"/>
      <c r="C2" s="151"/>
      <c r="D2" s="151"/>
    </row>
    <row r="3" customFormat="false" ht="16.5" hidden="false" customHeight="false" outlineLevel="0" collapsed="false">
      <c r="A3" s="151"/>
      <c r="B3" s="152" t="s">
        <v>122</v>
      </c>
      <c r="C3" s="180"/>
      <c r="D3" s="180"/>
    </row>
    <row r="4" customFormat="false" ht="12.75" hidden="false" customHeight="false" outlineLevel="0" collapsed="false">
      <c r="A4" s="151"/>
      <c r="B4" s="154" t="s">
        <v>123</v>
      </c>
      <c r="C4" s="154"/>
      <c r="D4" s="154"/>
    </row>
    <row r="5" customFormat="false" ht="11.25" hidden="false" customHeight="false" outlineLevel="0" collapsed="false">
      <c r="A5" s="151"/>
      <c r="B5" s="181"/>
      <c r="C5" s="159" t="s">
        <v>80</v>
      </c>
      <c r="D5" s="159" t="s">
        <v>81</v>
      </c>
    </row>
    <row r="6" customFormat="false" ht="12" hidden="false" customHeight="false" outlineLevel="0" collapsed="false">
      <c r="A6" s="151"/>
      <c r="B6" s="181"/>
      <c r="C6" s="160" t="s">
        <v>82</v>
      </c>
      <c r="D6" s="160" t="s">
        <v>82</v>
      </c>
    </row>
    <row r="7" customFormat="false" ht="11.25" hidden="false" customHeight="false" outlineLevel="0" collapsed="false">
      <c r="A7" s="151"/>
      <c r="B7" s="182" t="s">
        <v>124</v>
      </c>
      <c r="C7" s="183"/>
      <c r="D7" s="183"/>
    </row>
    <row r="8" customFormat="false" ht="11.25" hidden="false" customHeight="false" outlineLevel="0" collapsed="false">
      <c r="A8" s="151"/>
      <c r="B8" s="184" t="s">
        <v>125</v>
      </c>
      <c r="C8" s="185"/>
      <c r="D8" s="185"/>
    </row>
    <row r="9" customFormat="false" ht="11.25" hidden="false" customHeight="false" outlineLevel="0" collapsed="false">
      <c r="A9" s="151"/>
      <c r="B9" s="184" t="s">
        <v>126</v>
      </c>
      <c r="C9" s="186"/>
      <c r="D9" s="186"/>
    </row>
    <row r="10" customFormat="false" ht="11.25" hidden="false" customHeight="false" outlineLevel="0" collapsed="false">
      <c r="A10" s="151"/>
      <c r="B10" s="184" t="s">
        <v>127</v>
      </c>
      <c r="C10" s="185"/>
      <c r="D10" s="185"/>
    </row>
    <row r="11" customFormat="false" ht="11.25" hidden="false" customHeight="false" outlineLevel="0" collapsed="false">
      <c r="A11" s="151"/>
      <c r="B11" s="184" t="s">
        <v>128</v>
      </c>
      <c r="C11" s="186"/>
      <c r="D11" s="186"/>
    </row>
    <row r="12" customFormat="false" ht="11.25" hidden="false" customHeight="false" outlineLevel="0" collapsed="false">
      <c r="A12" s="151"/>
      <c r="B12" s="184" t="s">
        <v>129</v>
      </c>
      <c r="C12" s="187"/>
      <c r="D12" s="187"/>
    </row>
    <row r="13" customFormat="false" ht="11.25" hidden="false" customHeight="false" outlineLevel="0" collapsed="false">
      <c r="A13" s="151"/>
      <c r="B13" s="188" t="s">
        <v>130</v>
      </c>
      <c r="C13" s="189"/>
      <c r="D13" s="189"/>
    </row>
    <row r="14" customFormat="false" ht="11.25" hidden="false" customHeight="false" outlineLevel="0" collapsed="false">
      <c r="A14" s="151"/>
      <c r="B14" s="188" t="s">
        <v>131</v>
      </c>
      <c r="C14" s="189"/>
      <c r="D14" s="189"/>
    </row>
    <row r="15" customFormat="false" ht="11.25" hidden="false" customHeight="false" outlineLevel="0" collapsed="false">
      <c r="A15" s="151"/>
      <c r="B15" s="184" t="s">
        <v>132</v>
      </c>
      <c r="C15" s="190" t="n">
        <f aca="false">SUM(C13:C14)</f>
        <v>0</v>
      </c>
      <c r="D15" s="190" t="n">
        <f aca="false">SUM(D13:D14)</f>
        <v>0</v>
      </c>
    </row>
    <row r="16" customFormat="false" ht="11.25" hidden="false" customHeight="false" outlineLevel="0" collapsed="false">
      <c r="A16" s="151"/>
      <c r="B16" s="184" t="s">
        <v>133</v>
      </c>
      <c r="C16" s="190" t="n">
        <f aca="false">+C8+C9+C10+C11+C15</f>
        <v>0</v>
      </c>
      <c r="D16" s="190" t="n">
        <f aca="false">+D8+D9+D10+D11+D15</f>
        <v>0</v>
      </c>
    </row>
    <row r="17" customFormat="false" ht="11.25" hidden="false" customHeight="false" outlineLevel="0" collapsed="false">
      <c r="A17" s="151"/>
      <c r="B17" s="184" t="s">
        <v>134</v>
      </c>
      <c r="C17" s="191"/>
      <c r="D17" s="191"/>
    </row>
    <row r="18" customFormat="false" ht="11.25" hidden="false" customHeight="false" outlineLevel="0" collapsed="false">
      <c r="A18" s="151"/>
      <c r="B18" s="184" t="s">
        <v>135</v>
      </c>
      <c r="C18" s="186"/>
      <c r="D18" s="186"/>
    </row>
    <row r="19" customFormat="false" ht="11.25" hidden="false" customHeight="false" outlineLevel="0" collapsed="false">
      <c r="A19" s="151"/>
      <c r="B19" s="184" t="s">
        <v>136</v>
      </c>
      <c r="C19" s="185"/>
      <c r="D19" s="185"/>
    </row>
    <row r="20" customFormat="false" ht="11.25" hidden="false" customHeight="false" outlineLevel="0" collapsed="false">
      <c r="A20" s="151"/>
      <c r="B20" s="184" t="s">
        <v>137</v>
      </c>
      <c r="C20" s="185"/>
      <c r="D20" s="185"/>
    </row>
    <row r="21" customFormat="false" ht="11.25" hidden="false" customHeight="false" outlineLevel="0" collapsed="false">
      <c r="A21" s="151"/>
      <c r="B21" s="184" t="s">
        <v>138</v>
      </c>
      <c r="C21" s="192"/>
      <c r="D21" s="192"/>
    </row>
    <row r="22" customFormat="false" ht="11.25" hidden="false" customHeight="false" outlineLevel="0" collapsed="false">
      <c r="A22" s="151"/>
      <c r="B22" s="188" t="s">
        <v>139</v>
      </c>
      <c r="C22" s="189"/>
      <c r="D22" s="189"/>
    </row>
    <row r="23" customFormat="false" ht="11.25" hidden="false" customHeight="false" outlineLevel="0" collapsed="false">
      <c r="A23" s="151"/>
      <c r="B23" s="188" t="s">
        <v>140</v>
      </c>
      <c r="C23" s="189"/>
      <c r="D23" s="189"/>
    </row>
    <row r="24" customFormat="false" ht="11.25" hidden="false" customHeight="false" outlineLevel="0" collapsed="false">
      <c r="A24" s="151"/>
      <c r="B24" s="188" t="s">
        <v>141</v>
      </c>
      <c r="C24" s="189"/>
      <c r="D24" s="189"/>
    </row>
    <row r="25" customFormat="false" ht="11.25" hidden="false" customHeight="false" outlineLevel="0" collapsed="false">
      <c r="A25" s="151"/>
      <c r="B25" s="188" t="s">
        <v>142</v>
      </c>
      <c r="C25" s="189"/>
      <c r="D25" s="189"/>
    </row>
    <row r="26" customFormat="false" ht="11.25" hidden="false" customHeight="false" outlineLevel="0" collapsed="false">
      <c r="A26" s="151"/>
      <c r="B26" s="188" t="s">
        <v>143</v>
      </c>
      <c r="C26" s="189"/>
      <c r="D26" s="189"/>
    </row>
    <row r="27" customFormat="false" ht="11.25" hidden="false" customHeight="false" outlineLevel="0" collapsed="false">
      <c r="A27" s="151"/>
      <c r="B27" s="184" t="s">
        <v>144</v>
      </c>
      <c r="C27" s="190" t="n">
        <f aca="false">SUM(C22:C26)</f>
        <v>0</v>
      </c>
      <c r="D27" s="190" t="n">
        <f aca="false">SUM(D22:D26)</f>
        <v>0</v>
      </c>
    </row>
    <row r="28" customFormat="false" ht="11.25" hidden="false" customHeight="false" outlineLevel="0" collapsed="false">
      <c r="A28" s="151"/>
      <c r="B28" s="184" t="s">
        <v>145</v>
      </c>
      <c r="C28" s="192"/>
      <c r="D28" s="192"/>
    </row>
    <row r="29" customFormat="false" ht="11.25" hidden="false" customHeight="false" outlineLevel="0" collapsed="false">
      <c r="A29" s="151"/>
      <c r="B29" s="188" t="s">
        <v>146</v>
      </c>
      <c r="C29" s="193"/>
      <c r="D29" s="193"/>
    </row>
    <row r="30" customFormat="false" ht="11.25" hidden="false" customHeight="false" outlineLevel="0" collapsed="false">
      <c r="A30" s="151"/>
      <c r="B30" s="188" t="s">
        <v>147</v>
      </c>
      <c r="C30" s="193"/>
      <c r="D30" s="193"/>
    </row>
    <row r="31" customFormat="false" ht="11.25" hidden="false" customHeight="false" outlineLevel="0" collapsed="false">
      <c r="A31" s="151"/>
      <c r="B31" s="188" t="s">
        <v>148</v>
      </c>
      <c r="C31" s="193"/>
      <c r="D31" s="193"/>
    </row>
    <row r="32" customFormat="false" ht="11.25" hidden="false" customHeight="false" outlineLevel="0" collapsed="false">
      <c r="A32" s="151"/>
      <c r="B32" s="188" t="s">
        <v>149</v>
      </c>
      <c r="C32" s="193"/>
      <c r="D32" s="193"/>
    </row>
    <row r="33" customFormat="false" ht="11.25" hidden="false" customHeight="false" outlineLevel="0" collapsed="false">
      <c r="A33" s="151"/>
      <c r="B33" s="184" t="s">
        <v>150</v>
      </c>
      <c r="C33" s="190" t="n">
        <f aca="false">SUM(C29:C32)</f>
        <v>0</v>
      </c>
      <c r="D33" s="190" t="n">
        <f aca="false">SUM(D29:D32)</f>
        <v>0</v>
      </c>
    </row>
    <row r="34" customFormat="false" ht="11.25" hidden="false" customHeight="false" outlineLevel="0" collapsed="false">
      <c r="A34" s="151"/>
      <c r="B34" s="184" t="s">
        <v>151</v>
      </c>
      <c r="C34" s="186"/>
      <c r="D34" s="186"/>
    </row>
    <row r="35" customFormat="false" ht="11.25" hidden="false" customHeight="false" outlineLevel="0" collapsed="false">
      <c r="A35" s="151"/>
      <c r="B35" s="184" t="s">
        <v>152</v>
      </c>
      <c r="C35" s="186"/>
      <c r="D35" s="186"/>
    </row>
    <row r="36" customFormat="false" ht="11.25" hidden="false" customHeight="false" outlineLevel="0" collapsed="false">
      <c r="A36" s="151"/>
      <c r="B36" s="184" t="s">
        <v>153</v>
      </c>
      <c r="C36" s="186"/>
      <c r="D36" s="186"/>
    </row>
    <row r="37" customFormat="false" ht="11.25" hidden="false" customHeight="false" outlineLevel="0" collapsed="false">
      <c r="A37" s="151"/>
      <c r="B37" s="184" t="s">
        <v>154</v>
      </c>
      <c r="C37" s="186"/>
      <c r="D37" s="186"/>
    </row>
    <row r="38" customFormat="false" ht="11.25" hidden="false" customHeight="false" outlineLevel="0" collapsed="false">
      <c r="A38" s="151"/>
      <c r="B38" s="184" t="s">
        <v>155</v>
      </c>
      <c r="C38" s="190" t="n">
        <f aca="false">+C18+C19+C20+C27+C33+C34+C35+C36+C37</f>
        <v>0</v>
      </c>
      <c r="D38" s="190" t="n">
        <f aca="false">+D18+D19+D20+D27+D33+D34+D35+D36+D37</f>
        <v>0</v>
      </c>
    </row>
    <row r="39" customFormat="false" ht="11.25" hidden="false" customHeight="false" outlineLevel="0" collapsed="false">
      <c r="A39" s="151"/>
      <c r="B39" s="194" t="s">
        <v>156</v>
      </c>
      <c r="C39" s="195" t="n">
        <f aca="false">+C16-C38</f>
        <v>0</v>
      </c>
      <c r="D39" s="195" t="n">
        <f aca="false">+D16-D38</f>
        <v>0</v>
      </c>
    </row>
    <row r="40" customFormat="false" ht="11.25" hidden="false" customHeight="false" outlineLevel="0" collapsed="false">
      <c r="A40" s="151"/>
      <c r="B40" s="184" t="s">
        <v>157</v>
      </c>
      <c r="C40" s="192"/>
      <c r="D40" s="192"/>
    </row>
    <row r="41" customFormat="false" ht="11.25" hidden="false" customHeight="false" outlineLevel="0" collapsed="false">
      <c r="A41" s="151"/>
      <c r="B41" s="184" t="s">
        <v>158</v>
      </c>
      <c r="C41" s="192"/>
      <c r="D41" s="192"/>
    </row>
    <row r="42" customFormat="false" ht="11.25" hidden="false" customHeight="false" outlineLevel="0" collapsed="false">
      <c r="A42" s="151"/>
      <c r="B42" s="188" t="s">
        <v>159</v>
      </c>
      <c r="C42" s="189"/>
      <c r="D42" s="189"/>
    </row>
    <row r="43" customFormat="false" ht="11.25" hidden="false" customHeight="false" outlineLevel="0" collapsed="false">
      <c r="A43" s="151"/>
      <c r="B43" s="188" t="s">
        <v>160</v>
      </c>
      <c r="C43" s="189"/>
      <c r="D43" s="189"/>
    </row>
    <row r="44" customFormat="false" ht="11.25" hidden="false" customHeight="false" outlineLevel="0" collapsed="false">
      <c r="A44" s="151"/>
      <c r="B44" s="188" t="s">
        <v>161</v>
      </c>
      <c r="C44" s="189"/>
      <c r="D44" s="189"/>
    </row>
    <row r="45" customFormat="false" ht="11.25" hidden="false" customHeight="false" outlineLevel="0" collapsed="false">
      <c r="A45" s="151"/>
      <c r="B45" s="184" t="s">
        <v>162</v>
      </c>
      <c r="C45" s="190" t="n">
        <f aca="false">SUM(C42:C44)</f>
        <v>0</v>
      </c>
      <c r="D45" s="190" t="n">
        <f aca="false">SUM(D42:D44)</f>
        <v>0</v>
      </c>
    </row>
    <row r="46" customFormat="false" ht="11.25" hidden="false" customHeight="false" outlineLevel="0" collapsed="false">
      <c r="A46" s="151"/>
      <c r="B46" s="184" t="s">
        <v>163</v>
      </c>
      <c r="C46" s="192"/>
      <c r="D46" s="192"/>
    </row>
    <row r="47" customFormat="false" ht="11.25" hidden="false" customHeight="false" outlineLevel="0" collapsed="false">
      <c r="A47" s="151"/>
      <c r="B47" s="196" t="s">
        <v>164</v>
      </c>
      <c r="C47" s="192"/>
      <c r="D47" s="192"/>
    </row>
    <row r="48" customFormat="false" ht="11.25" hidden="false" customHeight="false" outlineLevel="0" collapsed="false">
      <c r="A48" s="151"/>
      <c r="B48" s="188" t="s">
        <v>165</v>
      </c>
      <c r="C48" s="189"/>
      <c r="D48" s="189"/>
    </row>
    <row r="49" customFormat="false" ht="11.25" hidden="false" customHeight="false" outlineLevel="0" collapsed="false">
      <c r="A49" s="151"/>
      <c r="B49" s="188" t="s">
        <v>166</v>
      </c>
      <c r="C49" s="189"/>
      <c r="D49" s="189"/>
    </row>
    <row r="50" customFormat="false" ht="11.25" hidden="false" customHeight="false" outlineLevel="0" collapsed="false">
      <c r="A50" s="151"/>
      <c r="B50" s="188" t="s">
        <v>167</v>
      </c>
      <c r="C50" s="189"/>
      <c r="D50" s="189"/>
    </row>
    <row r="51" customFormat="false" ht="11.25" hidden="false" customHeight="false" outlineLevel="0" collapsed="false">
      <c r="A51" s="151"/>
      <c r="B51" s="188" t="s">
        <v>168</v>
      </c>
      <c r="C51" s="189"/>
      <c r="D51" s="189"/>
    </row>
    <row r="52" customFormat="false" ht="11.25" hidden="false" customHeight="false" outlineLevel="0" collapsed="false">
      <c r="A52" s="151"/>
      <c r="B52" s="196" t="s">
        <v>169</v>
      </c>
      <c r="C52" s="197"/>
      <c r="D52" s="197"/>
    </row>
    <row r="53" customFormat="false" ht="11.25" hidden="false" customHeight="false" outlineLevel="0" collapsed="false">
      <c r="A53" s="151"/>
      <c r="B53" s="196" t="s">
        <v>170</v>
      </c>
      <c r="C53" s="197"/>
      <c r="D53" s="197"/>
    </row>
    <row r="54" customFormat="false" ht="11.25" hidden="false" customHeight="false" outlineLevel="0" collapsed="false">
      <c r="A54" s="151"/>
      <c r="B54" s="196" t="s">
        <v>171</v>
      </c>
      <c r="C54" s="198"/>
      <c r="D54" s="198"/>
    </row>
    <row r="55" customFormat="false" ht="11.25" hidden="false" customHeight="false" outlineLevel="0" collapsed="false">
      <c r="A55" s="151"/>
      <c r="B55" s="188" t="s">
        <v>172</v>
      </c>
      <c r="C55" s="193"/>
      <c r="D55" s="193"/>
    </row>
    <row r="56" customFormat="false" ht="11.25" hidden="false" customHeight="false" outlineLevel="0" collapsed="false">
      <c r="A56" s="151"/>
      <c r="B56" s="188" t="s">
        <v>173</v>
      </c>
      <c r="C56" s="193"/>
      <c r="D56" s="193"/>
    </row>
    <row r="57" customFormat="false" ht="11.25" hidden="false" customHeight="false" outlineLevel="0" collapsed="false">
      <c r="A57" s="151"/>
      <c r="B57" s="188" t="s">
        <v>174</v>
      </c>
      <c r="C57" s="193"/>
      <c r="D57" s="193"/>
    </row>
    <row r="58" customFormat="false" ht="11.25" hidden="false" customHeight="false" outlineLevel="0" collapsed="false">
      <c r="A58" s="151"/>
      <c r="B58" s="188" t="s">
        <v>175</v>
      </c>
      <c r="C58" s="189"/>
      <c r="D58" s="189"/>
    </row>
    <row r="59" customFormat="false" ht="11.25" hidden="false" customHeight="false" outlineLevel="0" collapsed="false">
      <c r="A59" s="151"/>
      <c r="B59" s="184" t="s">
        <v>176</v>
      </c>
      <c r="C59" s="190" t="n">
        <f aca="false">SUM(C48:C58)</f>
        <v>0</v>
      </c>
      <c r="D59" s="190" t="n">
        <f aca="false">SUM(D48:D58)</f>
        <v>0</v>
      </c>
    </row>
    <row r="60" customFormat="false" ht="11.25" hidden="false" customHeight="false" outlineLevel="0" collapsed="false">
      <c r="A60" s="151"/>
      <c r="B60" s="184" t="s">
        <v>177</v>
      </c>
      <c r="C60" s="192"/>
      <c r="D60" s="192"/>
    </row>
    <row r="61" customFormat="false" ht="11.25" hidden="false" customHeight="false" outlineLevel="0" collapsed="false">
      <c r="A61" s="151"/>
      <c r="B61" s="196" t="s">
        <v>178</v>
      </c>
      <c r="C61" s="199"/>
      <c r="D61" s="199"/>
    </row>
    <row r="62" customFormat="false" ht="11.25" hidden="false" customHeight="false" outlineLevel="0" collapsed="false">
      <c r="A62" s="151"/>
      <c r="B62" s="196" t="s">
        <v>179</v>
      </c>
      <c r="C62" s="199"/>
      <c r="D62" s="199"/>
    </row>
    <row r="63" customFormat="false" ht="11.25" hidden="false" customHeight="false" outlineLevel="0" collapsed="false">
      <c r="A63" s="151"/>
      <c r="B63" s="196" t="s">
        <v>180</v>
      </c>
      <c r="C63" s="199"/>
      <c r="D63" s="199"/>
    </row>
    <row r="64" customFormat="false" ht="11.25" hidden="false" customHeight="false" outlineLevel="0" collapsed="false">
      <c r="A64" s="151"/>
      <c r="B64" s="196" t="s">
        <v>181</v>
      </c>
      <c r="C64" s="199"/>
      <c r="D64" s="199"/>
    </row>
    <row r="65" customFormat="false" ht="11.25" hidden="false" customHeight="false" outlineLevel="0" collapsed="false">
      <c r="A65" s="151"/>
      <c r="B65" s="184" t="s">
        <v>182</v>
      </c>
      <c r="C65" s="190" t="n">
        <f aca="false">SUM(C61:C64)</f>
        <v>0</v>
      </c>
      <c r="D65" s="190" t="n">
        <f aca="false">SUM(D61:D64)</f>
        <v>0</v>
      </c>
    </row>
    <row r="66" customFormat="false" ht="11.25" hidden="false" customHeight="false" outlineLevel="0" collapsed="false">
      <c r="A66" s="151"/>
      <c r="B66" s="200" t="s">
        <v>183</v>
      </c>
      <c r="C66" s="195" t="n">
        <f aca="false">+C45+C59-C65</f>
        <v>0</v>
      </c>
      <c r="D66" s="195" t="n">
        <f aca="false">+D45+D59-D65</f>
        <v>0</v>
      </c>
    </row>
    <row r="67" customFormat="false" ht="11.25" hidden="false" customHeight="false" outlineLevel="0" collapsed="false">
      <c r="A67" s="151"/>
      <c r="B67" s="200" t="s">
        <v>184</v>
      </c>
      <c r="C67" s="192"/>
      <c r="D67" s="192"/>
    </row>
    <row r="68" customFormat="false" ht="11.25" hidden="false" customHeight="false" outlineLevel="0" collapsed="false">
      <c r="A68" s="151"/>
      <c r="B68" s="184" t="s">
        <v>185</v>
      </c>
      <c r="C68" s="192"/>
      <c r="D68" s="192"/>
    </row>
    <row r="69" customFormat="false" ht="11.25" hidden="false" customHeight="false" outlineLevel="0" collapsed="false">
      <c r="A69" s="151"/>
      <c r="B69" s="196" t="s">
        <v>186</v>
      </c>
      <c r="C69" s="199"/>
      <c r="D69" s="199"/>
    </row>
    <row r="70" customFormat="false" ht="11.25" hidden="false" customHeight="false" outlineLevel="0" collapsed="false">
      <c r="A70" s="151"/>
      <c r="B70" s="196" t="s">
        <v>187</v>
      </c>
      <c r="C70" s="197"/>
      <c r="D70" s="197"/>
    </row>
    <row r="71" customFormat="false" ht="11.25" hidden="false" customHeight="false" outlineLevel="0" collapsed="false">
      <c r="A71" s="151"/>
      <c r="B71" s="196" t="s">
        <v>188</v>
      </c>
      <c r="C71" s="197"/>
      <c r="D71" s="197"/>
    </row>
    <row r="72" customFormat="false" ht="11.25" hidden="false" customHeight="false" outlineLevel="0" collapsed="false">
      <c r="A72" s="151"/>
      <c r="B72" s="201" t="s">
        <v>189</v>
      </c>
      <c r="C72" s="190" t="n">
        <f aca="false">SUM(C69:C71)</f>
        <v>0</v>
      </c>
      <c r="D72" s="190" t="n">
        <f aca="false">SUM(D69:D71)</f>
        <v>0</v>
      </c>
    </row>
    <row r="73" customFormat="false" ht="11.25" hidden="false" customHeight="false" outlineLevel="0" collapsed="false">
      <c r="A73" s="151"/>
      <c r="B73" s="184" t="s">
        <v>190</v>
      </c>
      <c r="C73" s="187"/>
      <c r="D73" s="187"/>
    </row>
    <row r="74" customFormat="false" ht="11.25" hidden="false" customHeight="false" outlineLevel="0" collapsed="false">
      <c r="A74" s="151"/>
      <c r="B74" s="196" t="s">
        <v>186</v>
      </c>
      <c r="C74" s="199"/>
      <c r="D74" s="199"/>
    </row>
    <row r="75" customFormat="false" ht="11.25" hidden="false" customHeight="false" outlineLevel="0" collapsed="false">
      <c r="A75" s="151"/>
      <c r="B75" s="196" t="s">
        <v>187</v>
      </c>
      <c r="C75" s="197"/>
      <c r="D75" s="197"/>
    </row>
    <row r="76" customFormat="false" ht="11.25" hidden="false" customHeight="false" outlineLevel="0" collapsed="false">
      <c r="A76" s="151"/>
      <c r="B76" s="196" t="s">
        <v>188</v>
      </c>
      <c r="C76" s="197"/>
      <c r="D76" s="197"/>
    </row>
    <row r="77" customFormat="false" ht="11.25" hidden="false" customHeight="false" outlineLevel="0" collapsed="false">
      <c r="A77" s="151"/>
      <c r="B77" s="201" t="s">
        <v>191</v>
      </c>
      <c r="C77" s="190" t="n">
        <f aca="false">SUM(C74:C76)</f>
        <v>0</v>
      </c>
      <c r="D77" s="190" t="n">
        <f aca="false">SUM(D74:D76)</f>
        <v>0</v>
      </c>
    </row>
    <row r="78" customFormat="false" ht="11.25" hidden="false" customHeight="false" outlineLevel="0" collapsed="false">
      <c r="A78" s="151"/>
      <c r="B78" s="200" t="s">
        <v>192</v>
      </c>
      <c r="C78" s="195" t="n">
        <f aca="false">C72-C77</f>
        <v>0</v>
      </c>
      <c r="D78" s="195" t="n">
        <f aca="false">D72-D77</f>
        <v>0</v>
      </c>
    </row>
    <row r="79" customFormat="false" ht="12.75" hidden="false" customHeight="false" outlineLevel="0" collapsed="false">
      <c r="B79" s="202" t="s">
        <v>193</v>
      </c>
      <c r="C79" s="203" t="n">
        <f aca="false">+C39+C66+C78</f>
        <v>0</v>
      </c>
      <c r="D79" s="203" t="n">
        <f aca="false">+D39+D66+D78</f>
        <v>0</v>
      </c>
    </row>
    <row r="80" customFormat="false" ht="11.25" hidden="false" customHeight="false" outlineLevel="0" collapsed="false">
      <c r="B80" s="184" t="s">
        <v>194</v>
      </c>
      <c r="C80" s="185"/>
      <c r="D80" s="185"/>
    </row>
    <row r="81" customFormat="false" ht="13.5" hidden="false" customHeight="false" outlineLevel="0" collapsed="false">
      <c r="A81" s="151"/>
      <c r="B81" s="204" t="s">
        <v>195</v>
      </c>
      <c r="C81" s="205" t="n">
        <f aca="false">+C79-C80</f>
        <v>0</v>
      </c>
      <c r="D81" s="205" t="n">
        <f aca="false">+D79-D80</f>
        <v>0</v>
      </c>
    </row>
    <row r="82" customFormat="false" ht="35.25" hidden="false" customHeight="true" outlineLevel="0" collapsed="false">
      <c r="A82" s="151"/>
      <c r="B82" s="206" t="s">
        <v>196</v>
      </c>
      <c r="C82" s="206"/>
      <c r="D82" s="207"/>
    </row>
    <row r="83" customFormat="false" ht="11.25" hidden="false" customHeight="false" outlineLevel="0" collapsed="false">
      <c r="A83" s="151"/>
      <c r="B83" s="208"/>
      <c r="C83" s="209"/>
      <c r="D83" s="210"/>
    </row>
  </sheetData>
  <sheetProtection algorithmName="SHA-512" hashValue="h/FBiNMVkGRrUwV4HC7BFwCJ4fNJ3zygTs3DkStdxgcndOxgONmQfA3H3Lh7eZEBB8nbEdlXUHZYHnYa4VApKA==" saltValue="hrMXSEmTLtiTk7euUYH57Q==" spinCount="100000" sheet="true" objects="true" scenarios="true"/>
  <mergeCells count="3">
    <mergeCell ref="B4:D4"/>
    <mergeCell ref="B5:B6"/>
    <mergeCell ref="B82:C82"/>
  </mergeCells>
  <conditionalFormatting sqref="D82">
    <cfRule type="containsText" priority="2" operator="containsText" aboveAverage="0" equalAverage="0" bottom="0" percent="0" rank="0" text="OK predisposto" dxfId="116">
      <formula>NOT(ISERROR(SEARCH("OK predisposto",D82)))</formula>
    </cfRule>
    <cfRule type="containsText" priority="3" operator="containsText" aboveAverage="0" equalAverage="0" bottom="0" percent="0" rank="0" text="Da predisporre" dxfId="117">
      <formula>NOT(ISERROR(SEARCH("Da predisporre",D82)))</formula>
    </cfRule>
  </conditionalFormatting>
  <dataValidations count="1">
    <dataValidation allowBlank="true" error="Selezionare &quot;OK predisposto&quot; dopo aver riportato i valori in tabella." errorTitle="Valore non valido" operator="between" showDropDown="false" showErrorMessage="true" showInputMessage="true" sqref="D82" type="list">
      <formula1>Elenco!$T$6</formula1>
      <formula2>0</formula2>
    </dataValidation>
  </dataValidations>
  <printOptions headings="false" gridLines="false" gridLinesSet="true" horizontalCentered="true" verticalCentered="true"/>
  <pageMargins left="0.196527777777778" right="0.196527777777778" top="0.196527777777778" bottom="0.196527777777778" header="0.511805555555555" footer="0.511805555555555"/>
  <pageSetup paperSize="9" scale="75" firstPageNumber="3" fitToWidth="1" fitToHeight="1" pageOrder="downThenOver" orientation="portrait" blackAndWhite="false" draft="false" cellComments="none" useFirstPageNumber="true" horizontalDpi="300" verticalDpi="300" copies="1"/>
  <headerFooter differentFirst="false" differentOddEven="false">
    <oddHeader/>
    <oddFooter/>
  </headerFooter>
</worksheet>
</file>

<file path=xl/worksheets/sheet2.xml><?xml version="1.0" encoding="utf-8"?>
<worksheet xmlns="http://schemas.openxmlformats.org/spreadsheetml/2006/main" xmlns:r="http://schemas.openxmlformats.org/officeDocument/2006/relationships">
  <sheetPr filterMode="false">
    <pageSetUpPr fitToPage="true"/>
  </sheetPr>
  <dimension ref="B1:N73"/>
  <sheetViews>
    <sheetView showFormulas="false" showGridLines="false" showRowColHeaders="true" showZeros="true" rightToLeft="false" tabSelected="false" showOutlineSymbols="true" defaultGridColor="true" view="pageBreakPreview" topLeftCell="A7" colorId="64" zoomScale="80" zoomScaleNormal="80" zoomScalePageLayoutView="80" workbookViewId="0">
      <selection pane="topLeft" activeCell="C15" activeCellId="0" sqref="C15"/>
    </sheetView>
  </sheetViews>
  <sheetFormatPr defaultRowHeight="11.25" zeroHeight="false" outlineLevelRow="0" outlineLevelCol="0"/>
  <cols>
    <col collapsed="false" customWidth="true" hidden="false" outlineLevel="0" max="1" min="1" style="0" width="8.92"/>
    <col collapsed="false" customWidth="true" hidden="false" outlineLevel="0" max="2" min="2" style="0" width="62.15"/>
    <col collapsed="false" customWidth="true" hidden="false" outlineLevel="0" max="3" min="3" style="0" width="16.84"/>
    <col collapsed="false" customWidth="true" hidden="false" outlineLevel="0" max="4" min="4" style="0" width="16.5"/>
    <col collapsed="false" customWidth="true" hidden="false" outlineLevel="0" max="5" min="5" style="0" width="100.5"/>
    <col collapsed="false" customWidth="true" hidden="false" outlineLevel="0" max="6" min="6" style="0" width="14.5"/>
    <col collapsed="false" customWidth="true" hidden="false" outlineLevel="0" max="7" min="7" style="0" width="12.83"/>
    <col collapsed="false" customWidth="true" hidden="false" outlineLevel="0" max="12" min="8" style="0" width="18.83"/>
    <col collapsed="false" customWidth="true" hidden="false" outlineLevel="0" max="1025" min="13" style="0" width="8.92"/>
  </cols>
  <sheetData>
    <row r="1" customFormat="false" ht="18.75" hidden="false" customHeight="false" outlineLevel="0" collapsed="false">
      <c r="B1" s="6"/>
      <c r="C1" s="7"/>
      <c r="D1" s="7"/>
      <c r="E1" s="7"/>
      <c r="F1" s="7"/>
      <c r="G1" s="7"/>
      <c r="H1" s="7"/>
      <c r="I1" s="7"/>
      <c r="J1" s="7"/>
      <c r="K1" s="7"/>
      <c r="L1" s="7"/>
    </row>
    <row r="2" customFormat="false" ht="11.25" hidden="false" customHeight="false" outlineLevel="0" collapsed="false">
      <c r="B2" s="7"/>
      <c r="C2" s="7"/>
      <c r="D2" s="7"/>
      <c r="E2" s="7"/>
      <c r="F2" s="7"/>
      <c r="G2" s="7"/>
      <c r="H2" s="7"/>
      <c r="I2" s="7"/>
      <c r="J2" s="7"/>
      <c r="K2" s="7"/>
      <c r="L2" s="7"/>
    </row>
    <row r="3" customFormat="false" ht="15" hidden="false" customHeight="true" outlineLevel="0" collapsed="false">
      <c r="B3" s="8" t="s">
        <v>8</v>
      </c>
      <c r="C3" s="8"/>
      <c r="D3" s="8"/>
      <c r="E3" s="8"/>
      <c r="F3" s="8"/>
      <c r="G3" s="8"/>
      <c r="H3" s="7"/>
      <c r="I3" s="7"/>
      <c r="J3" s="7"/>
      <c r="K3" s="7"/>
      <c r="L3" s="7"/>
    </row>
    <row r="4" customFormat="false" ht="42.75" hidden="false" customHeight="true" outlineLevel="0" collapsed="false">
      <c r="B4" s="9" t="s">
        <v>9</v>
      </c>
      <c r="C4" s="10"/>
      <c r="D4" s="10"/>
      <c r="E4" s="10"/>
      <c r="F4" s="10"/>
      <c r="G4" s="10"/>
      <c r="H4" s="7"/>
      <c r="I4" s="7"/>
      <c r="J4" s="7"/>
      <c r="K4" s="7"/>
      <c r="L4" s="7"/>
    </row>
    <row r="5" customFormat="false" ht="11.25" hidden="false" customHeight="true" outlineLevel="0" collapsed="false">
      <c r="B5" s="11" t="s">
        <v>10</v>
      </c>
      <c r="C5" s="12" t="s">
        <v>11</v>
      </c>
      <c r="D5" s="13" t="s">
        <v>12</v>
      </c>
      <c r="E5" s="14" t="s">
        <v>13</v>
      </c>
      <c r="F5" s="15" t="s">
        <v>14</v>
      </c>
      <c r="G5" s="15"/>
      <c r="H5" s="7"/>
      <c r="I5" s="7"/>
      <c r="J5" s="7"/>
      <c r="K5" s="7"/>
      <c r="L5" s="7"/>
    </row>
    <row r="6" customFormat="false" ht="48.75" hidden="false" customHeight="true" outlineLevel="0" collapsed="false">
      <c r="B6" s="11"/>
      <c r="C6" s="12"/>
      <c r="D6" s="13"/>
      <c r="E6" s="14"/>
      <c r="F6" s="15"/>
      <c r="G6" s="15"/>
      <c r="H6" s="7"/>
      <c r="I6" s="7"/>
      <c r="J6" s="7"/>
      <c r="K6" s="7"/>
      <c r="L6" s="7"/>
    </row>
    <row r="7" customFormat="false" ht="27.75" hidden="false" customHeight="true" outlineLevel="0" collapsed="false">
      <c r="B7" s="11"/>
      <c r="C7" s="12"/>
      <c r="D7" s="13"/>
      <c r="E7" s="16" t="s">
        <v>15</v>
      </c>
      <c r="F7" s="15"/>
      <c r="G7" s="15"/>
      <c r="H7" s="7"/>
      <c r="I7" s="7"/>
      <c r="J7" s="7"/>
      <c r="K7" s="7"/>
      <c r="L7" s="7"/>
    </row>
    <row r="8" customFormat="false" ht="50.1" hidden="false" customHeight="true" outlineLevel="0" collapsed="false">
      <c r="B8" s="17"/>
      <c r="C8" s="18" t="s">
        <v>16</v>
      </c>
      <c r="D8" s="19" t="str">
        <f aca="false">IF(E8="","",IF(E8=Elenco!C6,Elenco!B6,IF(E8=Elenco!C7,Elenco!B7,IF(E8=Elenco!C8,Elenco!B8,IF(E8=Elenco!C9,Elenco!B9,IF(E8=Elenco!C10,Elenco!B10,IF(E8=Elenco!C11,Elenco!B11,IF(E8=Elenco!C12,Elenco!B12,IF(E8=Elenco!C13,Elenco!B13,IF(E8=Elenco!C14,Elenco!B14))))))))))</f>
        <v/>
      </c>
      <c r="E8" s="20"/>
      <c r="F8" s="21" t="str">
        <f aca="false">IF(OR(B8="",E8=""),"Compilare le celle bianche","OK")</f>
        <v>Compilare le celle bianche</v>
      </c>
      <c r="G8" s="21"/>
      <c r="H8" s="7"/>
      <c r="I8" s="7"/>
      <c r="J8" s="7"/>
      <c r="K8" s="7"/>
      <c r="L8" s="7"/>
    </row>
    <row r="9" customFormat="false" ht="12" hidden="false" customHeight="false" outlineLevel="0" collapsed="false">
      <c r="B9" s="22"/>
      <c r="C9" s="22"/>
      <c r="D9" s="22"/>
      <c r="E9" s="22"/>
      <c r="F9" s="22"/>
      <c r="G9" s="22"/>
      <c r="H9" s="22"/>
      <c r="I9" s="22"/>
      <c r="J9" s="22"/>
      <c r="K9" s="22"/>
      <c r="L9" s="22"/>
    </row>
    <row r="10" customFormat="false" ht="16.5" hidden="false" customHeight="false" outlineLevel="0" collapsed="false">
      <c r="B10" s="23" t="s">
        <v>17</v>
      </c>
      <c r="C10" s="23"/>
      <c r="D10" s="23"/>
      <c r="E10" s="23"/>
      <c r="F10" s="23"/>
      <c r="G10" s="23"/>
      <c r="H10" s="23"/>
      <c r="I10" s="23"/>
      <c r="J10" s="23"/>
      <c r="K10" s="23"/>
      <c r="L10" s="23"/>
    </row>
    <row r="11" customFormat="false" ht="63.75" hidden="false" customHeight="true" outlineLevel="0" collapsed="false">
      <c r="B11" s="24" t="s">
        <v>18</v>
      </c>
      <c r="C11" s="25" t="s">
        <v>19</v>
      </c>
      <c r="D11" s="25"/>
      <c r="E11" s="25"/>
      <c r="F11" s="25"/>
      <c r="G11" s="25"/>
      <c r="H11" s="26" t="s">
        <v>20</v>
      </c>
      <c r="I11" s="27" t="s">
        <v>21</v>
      </c>
      <c r="J11" s="28" t="s">
        <v>22</v>
      </c>
      <c r="K11" s="28" t="s">
        <v>23</v>
      </c>
      <c r="L11" s="28" t="s">
        <v>24</v>
      </c>
    </row>
    <row r="12" customFormat="false" ht="62.25" hidden="false" customHeight="true" outlineLevel="0" collapsed="false">
      <c r="B12" s="29" t="s">
        <v>25</v>
      </c>
      <c r="C12" s="30"/>
      <c r="D12" s="30"/>
      <c r="E12" s="30"/>
      <c r="F12" s="30"/>
      <c r="G12" s="30"/>
      <c r="H12" s="31" t="n">
        <f aca="false">H13+H36+H42+H48+H54+H56</f>
        <v>0</v>
      </c>
      <c r="I12" s="32" t="n">
        <f aca="false">I13+I36+I42+I48+I54+I56</f>
        <v>0</v>
      </c>
      <c r="J12" s="33" t="n">
        <f aca="false">SUM(H12:I12)</f>
        <v>0</v>
      </c>
      <c r="K12" s="34"/>
      <c r="L12" s="35" t="str">
        <f aca="false">IF(H12=0,"",IF(F8&lt;&gt;"OK","Compilare correttamente Tab. 1",IF(OR(L14&lt;&gt;"OK",L54&lt;&gt;"OK",L63&lt;&gt;"OK"),"Rivedere importi spesa ammissibile","OK")))</f>
        <v/>
      </c>
    </row>
    <row r="13" customFormat="false" ht="12" hidden="false" customHeight="false" outlineLevel="0" collapsed="false">
      <c r="B13" s="36" t="s">
        <v>26</v>
      </c>
      <c r="C13" s="37"/>
      <c r="D13" s="37"/>
      <c r="E13" s="37"/>
      <c r="F13" s="37"/>
      <c r="G13" s="37"/>
      <c r="H13" s="38" t="n">
        <f aca="false">H14+H25</f>
        <v>0</v>
      </c>
      <c r="I13" s="39" t="n">
        <f aca="false">I14+I25</f>
        <v>0</v>
      </c>
      <c r="J13" s="40" t="n">
        <f aca="false">SUM(H13:I13)</f>
        <v>0</v>
      </c>
      <c r="K13" s="41"/>
      <c r="L13" s="42"/>
    </row>
    <row r="14" customFormat="false" ht="36.75" hidden="false" customHeight="true" outlineLevel="0" collapsed="false">
      <c r="B14" s="43" t="s">
        <v>27</v>
      </c>
      <c r="C14" s="44"/>
      <c r="D14" s="44"/>
      <c r="E14" s="44"/>
      <c r="F14" s="45" t="s">
        <v>28</v>
      </c>
      <c r="G14" s="46" t="s">
        <v>29</v>
      </c>
      <c r="H14" s="47" t="n">
        <f aca="false">SUM(H15:H24)</f>
        <v>0</v>
      </c>
      <c r="I14" s="48" t="n">
        <f aca="false">SUM(I15:I24)</f>
        <v>0</v>
      </c>
      <c r="J14" s="49" t="n">
        <f aca="false">SUM(H14:I14)</f>
        <v>0</v>
      </c>
      <c r="K14" s="50" t="n">
        <v>0.07</v>
      </c>
      <c r="L14" s="51" t="str">
        <f aca="false">IF($H$12=0,"",IF((H14/$H$12)&lt;=K14,"ok","Violazione della soglia. Necessario rivedere i dati prodotti."))</f>
        <v/>
      </c>
    </row>
    <row r="15" customFormat="false" ht="11.25" hidden="false" customHeight="false" outlineLevel="0" collapsed="false">
      <c r="B15" s="52"/>
      <c r="C15" s="52"/>
      <c r="D15" s="52"/>
      <c r="E15" s="52"/>
      <c r="F15" s="53" t="n">
        <v>21.1</v>
      </c>
      <c r="G15" s="54"/>
      <c r="H15" s="55" t="n">
        <f aca="false">G15*F15</f>
        <v>0</v>
      </c>
      <c r="I15" s="56"/>
      <c r="J15" s="57" t="n">
        <f aca="false">SUM(H15:I15)</f>
        <v>0</v>
      </c>
      <c r="K15" s="57"/>
      <c r="L15" s="58" t="str">
        <f aca="false">IF(AND(H15&gt;0,OR(B15="",C15="")), "Check","OK")</f>
        <v>OK</v>
      </c>
      <c r="N15" s="59"/>
    </row>
    <row r="16" customFormat="false" ht="11.25" hidden="false" customHeight="false" outlineLevel="0" collapsed="false">
      <c r="B16" s="52"/>
      <c r="C16" s="52"/>
      <c r="D16" s="52"/>
      <c r="E16" s="52"/>
      <c r="F16" s="53" t="n">
        <v>21.1</v>
      </c>
      <c r="G16" s="54"/>
      <c r="H16" s="55" t="n">
        <f aca="false">G16*F16</f>
        <v>0</v>
      </c>
      <c r="I16" s="56"/>
      <c r="J16" s="57" t="n">
        <f aca="false">SUM(H16:I16)</f>
        <v>0</v>
      </c>
      <c r="K16" s="57"/>
      <c r="L16" s="58" t="str">
        <f aca="false">IF(AND(H16&gt;0,OR(B16="",C16="")), "Check","OK")</f>
        <v>OK</v>
      </c>
      <c r="N16" s="59"/>
    </row>
    <row r="17" customFormat="false" ht="11.25" hidden="false" customHeight="false" outlineLevel="0" collapsed="false">
      <c r="B17" s="52"/>
      <c r="C17" s="52"/>
      <c r="D17" s="52"/>
      <c r="E17" s="52"/>
      <c r="F17" s="53" t="n">
        <v>21.1</v>
      </c>
      <c r="G17" s="54"/>
      <c r="H17" s="55" t="n">
        <f aca="false">G17*F17</f>
        <v>0</v>
      </c>
      <c r="I17" s="56"/>
      <c r="J17" s="57" t="n">
        <f aca="false">SUM(H17:I17)</f>
        <v>0</v>
      </c>
      <c r="K17" s="57"/>
      <c r="L17" s="58" t="str">
        <f aca="false">IF(AND(H17&gt;0,OR(B17="",C17="")), "Check","OK")</f>
        <v>OK</v>
      </c>
      <c r="N17" s="59"/>
    </row>
    <row r="18" customFormat="false" ht="11.25" hidden="false" customHeight="false" outlineLevel="0" collapsed="false">
      <c r="B18" s="52"/>
      <c r="C18" s="52"/>
      <c r="D18" s="52"/>
      <c r="E18" s="52"/>
      <c r="F18" s="53" t="n">
        <v>21.1</v>
      </c>
      <c r="G18" s="54"/>
      <c r="H18" s="55" t="n">
        <f aca="false">G18*F18</f>
        <v>0</v>
      </c>
      <c r="I18" s="56"/>
      <c r="J18" s="57" t="n">
        <f aca="false">SUM(H18:I18)</f>
        <v>0</v>
      </c>
      <c r="K18" s="57"/>
      <c r="L18" s="58" t="str">
        <f aca="false">IF(AND(H18&gt;0,OR(B18="",C18="")), "Check","OK")</f>
        <v>OK</v>
      </c>
      <c r="N18" s="59"/>
    </row>
    <row r="19" customFormat="false" ht="11.25" hidden="false" customHeight="false" outlineLevel="0" collapsed="false">
      <c r="B19" s="52"/>
      <c r="C19" s="52"/>
      <c r="D19" s="52"/>
      <c r="E19" s="52"/>
      <c r="F19" s="53" t="n">
        <v>21.1</v>
      </c>
      <c r="G19" s="54"/>
      <c r="H19" s="55" t="n">
        <f aca="false">G19*F19</f>
        <v>0</v>
      </c>
      <c r="I19" s="56"/>
      <c r="J19" s="57" t="n">
        <f aca="false">SUM(H19:I19)</f>
        <v>0</v>
      </c>
      <c r="K19" s="57"/>
      <c r="L19" s="58" t="str">
        <f aca="false">IF(AND(H19&gt;0,OR(B19="",C19="")), "Check","OK")</f>
        <v>OK</v>
      </c>
      <c r="N19" s="59"/>
    </row>
    <row r="20" customFormat="false" ht="11.25" hidden="false" customHeight="false" outlineLevel="0" collapsed="false">
      <c r="B20" s="52"/>
      <c r="C20" s="52"/>
      <c r="D20" s="52"/>
      <c r="E20" s="52"/>
      <c r="F20" s="53" t="n">
        <v>21.1</v>
      </c>
      <c r="G20" s="54"/>
      <c r="H20" s="55" t="n">
        <f aca="false">G20*F20</f>
        <v>0</v>
      </c>
      <c r="I20" s="56"/>
      <c r="J20" s="57" t="n">
        <f aca="false">SUM(H20:I20)</f>
        <v>0</v>
      </c>
      <c r="K20" s="57"/>
      <c r="L20" s="58" t="str">
        <f aca="false">IF(AND(H20&gt;0,OR(B20="",C20="")), "Check","OK")</f>
        <v>OK</v>
      </c>
      <c r="N20" s="59"/>
    </row>
    <row r="21" customFormat="false" ht="11.25" hidden="false" customHeight="false" outlineLevel="0" collapsed="false">
      <c r="B21" s="52"/>
      <c r="C21" s="52"/>
      <c r="D21" s="52"/>
      <c r="E21" s="52"/>
      <c r="F21" s="53" t="n">
        <v>21.1</v>
      </c>
      <c r="G21" s="54"/>
      <c r="H21" s="55" t="n">
        <f aca="false">G21*F21</f>
        <v>0</v>
      </c>
      <c r="I21" s="56"/>
      <c r="J21" s="57" t="n">
        <f aca="false">SUM(H21:I21)</f>
        <v>0</v>
      </c>
      <c r="K21" s="57"/>
      <c r="L21" s="58" t="str">
        <f aca="false">IF(AND(H21&gt;0,OR(B21="",C21="")), "Check","OK")</f>
        <v>OK</v>
      </c>
    </row>
    <row r="22" customFormat="false" ht="11.25" hidden="false" customHeight="false" outlineLevel="0" collapsed="false">
      <c r="B22" s="52"/>
      <c r="C22" s="52"/>
      <c r="D22" s="52"/>
      <c r="E22" s="52"/>
      <c r="F22" s="53" t="n">
        <v>21.1</v>
      </c>
      <c r="G22" s="54"/>
      <c r="H22" s="55" t="n">
        <f aca="false">G22*F22</f>
        <v>0</v>
      </c>
      <c r="I22" s="56"/>
      <c r="J22" s="57" t="n">
        <f aca="false">SUM(H22:I22)</f>
        <v>0</v>
      </c>
      <c r="K22" s="57"/>
      <c r="L22" s="58" t="str">
        <f aca="false">IF(AND(H22&gt;0,OR(B22="",C22="")), "Check","OK")</f>
        <v>OK</v>
      </c>
    </row>
    <row r="23" customFormat="false" ht="11.25" hidden="false" customHeight="false" outlineLevel="0" collapsed="false">
      <c r="B23" s="52"/>
      <c r="C23" s="52"/>
      <c r="D23" s="52"/>
      <c r="E23" s="52"/>
      <c r="F23" s="53" t="n">
        <v>21.1</v>
      </c>
      <c r="G23" s="54"/>
      <c r="H23" s="55" t="n">
        <f aca="false">G23*F23</f>
        <v>0</v>
      </c>
      <c r="I23" s="56"/>
      <c r="J23" s="57" t="n">
        <f aca="false">SUM(H23:I23)</f>
        <v>0</v>
      </c>
      <c r="K23" s="57"/>
      <c r="L23" s="58" t="str">
        <f aca="false">IF(AND(H23&gt;0,OR(B23="",C23="")), "Check","OK")</f>
        <v>OK</v>
      </c>
    </row>
    <row r="24" customFormat="false" ht="12" hidden="false" customHeight="false" outlineLevel="0" collapsed="false">
      <c r="B24" s="60"/>
      <c r="C24" s="60"/>
      <c r="D24" s="60"/>
      <c r="E24" s="60"/>
      <c r="F24" s="61" t="n">
        <v>21.1</v>
      </c>
      <c r="G24" s="62"/>
      <c r="H24" s="63" t="n">
        <f aca="false">G24*F24</f>
        <v>0</v>
      </c>
      <c r="I24" s="64"/>
      <c r="J24" s="65" t="n">
        <f aca="false">SUM(H24:I24)</f>
        <v>0</v>
      </c>
      <c r="K24" s="65"/>
      <c r="L24" s="66" t="str">
        <f aca="false">IF(AND(H24&gt;0,OR(B24="",C24="")), "Check","OK")</f>
        <v>OK</v>
      </c>
    </row>
    <row r="25" customFormat="false" ht="33.75" hidden="false" customHeight="false" outlineLevel="0" collapsed="false">
      <c r="B25" s="43" t="s">
        <v>30</v>
      </c>
      <c r="C25" s="67"/>
      <c r="D25" s="68"/>
      <c r="E25" s="69"/>
      <c r="F25" s="45" t="s">
        <v>28</v>
      </c>
      <c r="G25" s="46" t="s">
        <v>29</v>
      </c>
      <c r="H25" s="47" t="n">
        <f aca="false">SUM(H26:H35)</f>
        <v>0</v>
      </c>
      <c r="I25" s="48" t="n">
        <f aca="false">SUM(I26:I35)</f>
        <v>0</v>
      </c>
      <c r="J25" s="49" t="n">
        <f aca="false">SUM(H25:I25)</f>
        <v>0</v>
      </c>
      <c r="K25" s="49"/>
      <c r="L25" s="70"/>
    </row>
    <row r="26" customFormat="false" ht="11.25" hidden="false" customHeight="false" outlineLevel="0" collapsed="false">
      <c r="B26" s="52"/>
      <c r="C26" s="52"/>
      <c r="D26" s="52"/>
      <c r="E26" s="52"/>
      <c r="F26" s="53" t="n">
        <v>21.1</v>
      </c>
      <c r="G26" s="54"/>
      <c r="H26" s="55" t="n">
        <f aca="false">G26*F26</f>
        <v>0</v>
      </c>
      <c r="I26" s="56"/>
      <c r="J26" s="57" t="n">
        <f aca="false">SUM(H26:I26)</f>
        <v>0</v>
      </c>
      <c r="K26" s="57"/>
      <c r="L26" s="58" t="str">
        <f aca="false">IF(AND(H26&gt;0,OR(B26="",C26="")), "Check","OK")</f>
        <v>OK</v>
      </c>
    </row>
    <row r="27" customFormat="false" ht="11.25" hidden="false" customHeight="false" outlineLevel="0" collapsed="false">
      <c r="B27" s="52"/>
      <c r="C27" s="52"/>
      <c r="D27" s="52"/>
      <c r="E27" s="52"/>
      <c r="F27" s="53" t="n">
        <v>21.1</v>
      </c>
      <c r="G27" s="54"/>
      <c r="H27" s="55" t="n">
        <f aca="false">G27*F27</f>
        <v>0</v>
      </c>
      <c r="I27" s="56"/>
      <c r="J27" s="57" t="n">
        <f aca="false">SUM(H27:I27)</f>
        <v>0</v>
      </c>
      <c r="K27" s="57"/>
      <c r="L27" s="58" t="str">
        <f aca="false">IF(AND(H27&gt;0,OR(B27="",C27="")), "Check","OK")</f>
        <v>OK</v>
      </c>
    </row>
    <row r="28" customFormat="false" ht="11.25" hidden="false" customHeight="false" outlineLevel="0" collapsed="false">
      <c r="B28" s="52"/>
      <c r="C28" s="52"/>
      <c r="D28" s="52"/>
      <c r="E28" s="52"/>
      <c r="F28" s="53" t="n">
        <v>21.1</v>
      </c>
      <c r="G28" s="54"/>
      <c r="H28" s="55" t="n">
        <f aca="false">G28*F28</f>
        <v>0</v>
      </c>
      <c r="I28" s="56"/>
      <c r="J28" s="57" t="n">
        <f aca="false">SUM(H28:I28)</f>
        <v>0</v>
      </c>
      <c r="K28" s="57"/>
      <c r="L28" s="58" t="str">
        <f aca="false">IF(AND(H28&gt;0,OR(B28="",C28="")), "Check","OK")</f>
        <v>OK</v>
      </c>
    </row>
    <row r="29" customFormat="false" ht="11.25" hidden="false" customHeight="false" outlineLevel="0" collapsed="false">
      <c r="B29" s="52"/>
      <c r="C29" s="52"/>
      <c r="D29" s="52"/>
      <c r="E29" s="52"/>
      <c r="F29" s="53" t="n">
        <v>21.1</v>
      </c>
      <c r="G29" s="54"/>
      <c r="H29" s="55" t="n">
        <f aca="false">G29*F29</f>
        <v>0</v>
      </c>
      <c r="I29" s="56"/>
      <c r="J29" s="57" t="n">
        <f aca="false">SUM(H29:I29)</f>
        <v>0</v>
      </c>
      <c r="K29" s="57"/>
      <c r="L29" s="58" t="str">
        <f aca="false">IF(AND(H29&gt;0,OR(B29="",C29="")), "Check","OK")</f>
        <v>OK</v>
      </c>
    </row>
    <row r="30" customFormat="false" ht="11.25" hidden="false" customHeight="false" outlineLevel="0" collapsed="false">
      <c r="B30" s="52"/>
      <c r="C30" s="52"/>
      <c r="D30" s="52"/>
      <c r="E30" s="52"/>
      <c r="F30" s="53" t="n">
        <v>21.1</v>
      </c>
      <c r="G30" s="54"/>
      <c r="H30" s="55" t="n">
        <f aca="false">G30*F30</f>
        <v>0</v>
      </c>
      <c r="I30" s="56"/>
      <c r="J30" s="57" t="n">
        <f aca="false">SUM(H30:I30)</f>
        <v>0</v>
      </c>
      <c r="K30" s="57"/>
      <c r="L30" s="58" t="str">
        <f aca="false">IF(AND(H30&gt;0,OR(B30="",C30="")), "Check","OK")</f>
        <v>OK</v>
      </c>
    </row>
    <row r="31" customFormat="false" ht="11.25" hidden="false" customHeight="false" outlineLevel="0" collapsed="false">
      <c r="B31" s="52"/>
      <c r="C31" s="52"/>
      <c r="D31" s="52"/>
      <c r="E31" s="52"/>
      <c r="F31" s="53" t="n">
        <v>21.1</v>
      </c>
      <c r="G31" s="54"/>
      <c r="H31" s="55" t="n">
        <f aca="false">G31*F31</f>
        <v>0</v>
      </c>
      <c r="I31" s="56"/>
      <c r="J31" s="57" t="n">
        <f aca="false">SUM(H31:I31)</f>
        <v>0</v>
      </c>
      <c r="K31" s="57"/>
      <c r="L31" s="58" t="str">
        <f aca="false">IF(AND(H31&gt;0,OR(B31="",C31="")), "Check","OK")</f>
        <v>OK</v>
      </c>
    </row>
    <row r="32" customFormat="false" ht="11.25" hidden="false" customHeight="false" outlineLevel="0" collapsed="false">
      <c r="B32" s="52"/>
      <c r="C32" s="52"/>
      <c r="D32" s="52"/>
      <c r="E32" s="52"/>
      <c r="F32" s="53" t="n">
        <v>21.1</v>
      </c>
      <c r="G32" s="54"/>
      <c r="H32" s="55" t="n">
        <f aca="false">G32*F32</f>
        <v>0</v>
      </c>
      <c r="I32" s="56"/>
      <c r="J32" s="57" t="n">
        <f aca="false">SUM(H32:I32)</f>
        <v>0</v>
      </c>
      <c r="K32" s="57"/>
      <c r="L32" s="58" t="str">
        <f aca="false">IF(AND(H32&gt;0,OR(B32="",C32="")), "Check","OK")</f>
        <v>OK</v>
      </c>
    </row>
    <row r="33" customFormat="false" ht="11.25" hidden="false" customHeight="false" outlineLevel="0" collapsed="false">
      <c r="B33" s="52"/>
      <c r="C33" s="52"/>
      <c r="D33" s="52"/>
      <c r="E33" s="52"/>
      <c r="F33" s="53" t="n">
        <v>21.1</v>
      </c>
      <c r="G33" s="54"/>
      <c r="H33" s="55" t="n">
        <f aca="false">G33*F33</f>
        <v>0</v>
      </c>
      <c r="I33" s="56"/>
      <c r="J33" s="57" t="n">
        <f aca="false">SUM(H33:I33)</f>
        <v>0</v>
      </c>
      <c r="K33" s="57"/>
      <c r="L33" s="58" t="str">
        <f aca="false">IF(AND(H33&gt;0,OR(B33="",C33="")), "Check","OK")</f>
        <v>OK</v>
      </c>
    </row>
    <row r="34" customFormat="false" ht="11.25" hidden="false" customHeight="false" outlineLevel="0" collapsed="false">
      <c r="B34" s="52"/>
      <c r="C34" s="52"/>
      <c r="D34" s="52"/>
      <c r="E34" s="52"/>
      <c r="F34" s="53" t="n">
        <v>21.1</v>
      </c>
      <c r="G34" s="54"/>
      <c r="H34" s="55" t="n">
        <f aca="false">G34*F34</f>
        <v>0</v>
      </c>
      <c r="I34" s="56"/>
      <c r="J34" s="57" t="n">
        <f aca="false">SUM(H34:I34)</f>
        <v>0</v>
      </c>
      <c r="K34" s="57"/>
      <c r="L34" s="58" t="str">
        <f aca="false">IF(AND(H34&gt;0,OR(B34="",C34="")), "Check","OK")</f>
        <v>OK</v>
      </c>
    </row>
    <row r="35" customFormat="false" ht="12" hidden="false" customHeight="false" outlineLevel="0" collapsed="false">
      <c r="B35" s="60"/>
      <c r="C35" s="60"/>
      <c r="D35" s="60"/>
      <c r="E35" s="60"/>
      <c r="F35" s="61" t="n">
        <v>21.1</v>
      </c>
      <c r="G35" s="62"/>
      <c r="H35" s="63" t="n">
        <f aca="false">G35*F35</f>
        <v>0</v>
      </c>
      <c r="I35" s="64"/>
      <c r="J35" s="65" t="n">
        <f aca="false">SUM(H35:I35)</f>
        <v>0</v>
      </c>
      <c r="K35" s="65"/>
      <c r="L35" s="66" t="str">
        <f aca="false">IF(AND(H35&gt;0,OR(B35="",C35="")), "Check","OK")</f>
        <v>OK</v>
      </c>
    </row>
    <row r="36" customFormat="false" ht="12" hidden="false" customHeight="false" outlineLevel="0" collapsed="false">
      <c r="B36" s="36" t="s">
        <v>31</v>
      </c>
      <c r="C36" s="37"/>
      <c r="D36" s="37"/>
      <c r="E36" s="37"/>
      <c r="F36" s="37"/>
      <c r="G36" s="37"/>
      <c r="H36" s="38" t="n">
        <f aca="false">SUM(H37:H41)</f>
        <v>0</v>
      </c>
      <c r="I36" s="39" t="n">
        <f aca="false">SUM(I37:I41)</f>
        <v>0</v>
      </c>
      <c r="J36" s="40" t="n">
        <f aca="false">SUM(H36:I36)</f>
        <v>0</v>
      </c>
      <c r="K36" s="49"/>
      <c r="L36" s="70"/>
    </row>
    <row r="37" customFormat="false" ht="11.25" hidden="false" customHeight="false" outlineLevel="0" collapsed="false">
      <c r="B37" s="52"/>
      <c r="C37" s="71"/>
      <c r="D37" s="71"/>
      <c r="E37" s="71"/>
      <c r="F37" s="71"/>
      <c r="G37" s="71"/>
      <c r="H37" s="72"/>
      <c r="I37" s="56"/>
      <c r="J37" s="57" t="n">
        <f aca="false">SUM(H37:I37)</f>
        <v>0</v>
      </c>
      <c r="K37" s="57"/>
      <c r="L37" s="58" t="str">
        <f aca="false">IF(AND(H37&gt;0,OR(B37="",C37="")), "Check","OK")</f>
        <v>OK</v>
      </c>
    </row>
    <row r="38" customFormat="false" ht="11.25" hidden="false" customHeight="false" outlineLevel="0" collapsed="false">
      <c r="B38" s="52"/>
      <c r="C38" s="71"/>
      <c r="D38" s="71"/>
      <c r="E38" s="71"/>
      <c r="F38" s="71"/>
      <c r="G38" s="71"/>
      <c r="H38" s="72"/>
      <c r="I38" s="56"/>
      <c r="J38" s="57" t="n">
        <f aca="false">SUM(H38:I38)</f>
        <v>0</v>
      </c>
      <c r="K38" s="57"/>
      <c r="L38" s="58" t="str">
        <f aca="false">IF(AND(H38&gt;0,OR(B38="",C38="")), "Check","OK")</f>
        <v>OK</v>
      </c>
    </row>
    <row r="39" customFormat="false" ht="11.25" hidden="false" customHeight="false" outlineLevel="0" collapsed="false">
      <c r="B39" s="52"/>
      <c r="C39" s="71"/>
      <c r="D39" s="71"/>
      <c r="E39" s="71"/>
      <c r="F39" s="71"/>
      <c r="G39" s="71"/>
      <c r="H39" s="72"/>
      <c r="I39" s="56"/>
      <c r="J39" s="57" t="n">
        <f aca="false">SUM(H39:I39)</f>
        <v>0</v>
      </c>
      <c r="K39" s="57"/>
      <c r="L39" s="58" t="str">
        <f aca="false">IF(AND(H39&gt;0,OR(B39="",C39="")), "Check","OK")</f>
        <v>OK</v>
      </c>
    </row>
    <row r="40" customFormat="false" ht="11.25" hidden="false" customHeight="false" outlineLevel="0" collapsed="false">
      <c r="B40" s="52"/>
      <c r="C40" s="71"/>
      <c r="D40" s="71"/>
      <c r="E40" s="71"/>
      <c r="F40" s="71"/>
      <c r="G40" s="71"/>
      <c r="H40" s="72"/>
      <c r="I40" s="56"/>
      <c r="J40" s="57" t="n">
        <f aca="false">SUM(H40:I40)</f>
        <v>0</v>
      </c>
      <c r="K40" s="57"/>
      <c r="L40" s="58" t="str">
        <f aca="false">IF(AND(H40&gt;0,OR(B40="",C40="")), "Check","OK")</f>
        <v>OK</v>
      </c>
    </row>
    <row r="41" customFormat="false" ht="12" hidden="false" customHeight="false" outlineLevel="0" collapsed="false">
      <c r="B41" s="60"/>
      <c r="C41" s="73"/>
      <c r="D41" s="73"/>
      <c r="E41" s="73"/>
      <c r="F41" s="73"/>
      <c r="G41" s="73"/>
      <c r="H41" s="74"/>
      <c r="I41" s="64"/>
      <c r="J41" s="65" t="n">
        <f aca="false">SUM(H41:I41)</f>
        <v>0</v>
      </c>
      <c r="K41" s="65"/>
      <c r="L41" s="66" t="str">
        <f aca="false">IF(AND(H41&gt;0,OR(B41="",C41="")), "Check","OK")</f>
        <v>OK</v>
      </c>
    </row>
    <row r="42" customFormat="false" ht="12" hidden="false" customHeight="false" outlineLevel="0" collapsed="false">
      <c r="B42" s="36" t="s">
        <v>32</v>
      </c>
      <c r="C42" s="75"/>
      <c r="D42" s="75"/>
      <c r="E42" s="75"/>
      <c r="F42" s="75"/>
      <c r="G42" s="75"/>
      <c r="H42" s="38" t="n">
        <f aca="false">SUM(H43:H47)</f>
        <v>0</v>
      </c>
      <c r="I42" s="39" t="n">
        <f aca="false">SUM(I43:I47)</f>
        <v>0</v>
      </c>
      <c r="J42" s="40" t="n">
        <f aca="false">SUM(H42:I42)</f>
        <v>0</v>
      </c>
      <c r="K42" s="40"/>
      <c r="L42" s="76"/>
    </row>
    <row r="43" customFormat="false" ht="11.25" hidden="false" customHeight="false" outlineLevel="0" collapsed="false">
      <c r="B43" s="52"/>
      <c r="C43" s="71"/>
      <c r="D43" s="71"/>
      <c r="E43" s="71"/>
      <c r="F43" s="71"/>
      <c r="G43" s="71"/>
      <c r="H43" s="72"/>
      <c r="I43" s="56"/>
      <c r="J43" s="57" t="n">
        <f aca="false">SUM(H43:I43)</f>
        <v>0</v>
      </c>
      <c r="K43" s="57"/>
      <c r="L43" s="58" t="str">
        <f aca="false">IF(AND(H43&gt;0,OR(B43="",C43="")), "Check","OK")</f>
        <v>OK</v>
      </c>
    </row>
    <row r="44" customFormat="false" ht="11.25" hidden="false" customHeight="false" outlineLevel="0" collapsed="false">
      <c r="B44" s="52"/>
      <c r="C44" s="71"/>
      <c r="D44" s="71"/>
      <c r="E44" s="71"/>
      <c r="F44" s="71"/>
      <c r="G44" s="71"/>
      <c r="H44" s="72"/>
      <c r="I44" s="56"/>
      <c r="J44" s="57" t="n">
        <f aca="false">SUM(H44:I44)</f>
        <v>0</v>
      </c>
      <c r="K44" s="57"/>
      <c r="L44" s="58" t="str">
        <f aca="false">IF(AND(H44&gt;0,OR(B44="",C44="")), "Check","OK")</f>
        <v>OK</v>
      </c>
    </row>
    <row r="45" customFormat="false" ht="11.25" hidden="false" customHeight="false" outlineLevel="0" collapsed="false">
      <c r="B45" s="52"/>
      <c r="C45" s="71"/>
      <c r="D45" s="71"/>
      <c r="E45" s="71"/>
      <c r="F45" s="71"/>
      <c r="G45" s="71"/>
      <c r="H45" s="72"/>
      <c r="I45" s="56"/>
      <c r="J45" s="57" t="n">
        <f aca="false">SUM(H45:I45)</f>
        <v>0</v>
      </c>
      <c r="K45" s="57"/>
      <c r="L45" s="58" t="str">
        <f aca="false">IF(AND(H45&gt;0,OR(B45="",C45="")), "Check","OK")</f>
        <v>OK</v>
      </c>
    </row>
    <row r="46" customFormat="false" ht="11.25" hidden="false" customHeight="false" outlineLevel="0" collapsed="false">
      <c r="B46" s="52"/>
      <c r="C46" s="71"/>
      <c r="D46" s="71"/>
      <c r="E46" s="71"/>
      <c r="F46" s="71"/>
      <c r="G46" s="71"/>
      <c r="H46" s="72"/>
      <c r="I46" s="56"/>
      <c r="J46" s="57" t="n">
        <f aca="false">SUM(H46:I46)</f>
        <v>0</v>
      </c>
      <c r="K46" s="57"/>
      <c r="L46" s="58" t="str">
        <f aca="false">IF(AND(H46&gt;0,OR(B46="",C46="")), "Check","OK")</f>
        <v>OK</v>
      </c>
    </row>
    <row r="47" customFormat="false" ht="12" hidden="false" customHeight="false" outlineLevel="0" collapsed="false">
      <c r="B47" s="60"/>
      <c r="C47" s="73"/>
      <c r="D47" s="73"/>
      <c r="E47" s="73"/>
      <c r="F47" s="73"/>
      <c r="G47" s="73"/>
      <c r="H47" s="74"/>
      <c r="I47" s="64"/>
      <c r="J47" s="65" t="n">
        <f aca="false">SUM(H47:I47)</f>
        <v>0</v>
      </c>
      <c r="K47" s="65"/>
      <c r="L47" s="66" t="str">
        <f aca="false">IF(AND(H47&gt;0,OR(B47="",C47="")), "Check","OK")</f>
        <v>OK</v>
      </c>
    </row>
    <row r="48" customFormat="false" ht="12" hidden="false" customHeight="false" outlineLevel="0" collapsed="false">
      <c r="B48" s="36" t="s">
        <v>33</v>
      </c>
      <c r="C48" s="75"/>
      <c r="D48" s="75"/>
      <c r="E48" s="75"/>
      <c r="F48" s="75"/>
      <c r="G48" s="75"/>
      <c r="H48" s="38" t="n">
        <f aca="false">SUM(H49:H53)</f>
        <v>0</v>
      </c>
      <c r="I48" s="39" t="n">
        <f aca="false">SUM(I49:I53)</f>
        <v>0</v>
      </c>
      <c r="J48" s="40" t="n">
        <f aca="false">SUM(H48:I48)</f>
        <v>0</v>
      </c>
      <c r="K48" s="40"/>
      <c r="L48" s="76"/>
    </row>
    <row r="49" customFormat="false" ht="11.25" hidden="false" customHeight="false" outlineLevel="0" collapsed="false">
      <c r="B49" s="52"/>
      <c r="C49" s="71"/>
      <c r="D49" s="71"/>
      <c r="E49" s="71"/>
      <c r="F49" s="71"/>
      <c r="G49" s="71"/>
      <c r="H49" s="77"/>
      <c r="I49" s="78"/>
      <c r="J49" s="49" t="n">
        <f aca="false">SUM(H49:I49)</f>
        <v>0</v>
      </c>
      <c r="K49" s="57"/>
      <c r="L49" s="58" t="str">
        <f aca="false">IF(AND(H49&gt;0,OR(B49="",C49="")), "Check","OK")</f>
        <v>OK</v>
      </c>
    </row>
    <row r="50" customFormat="false" ht="11.25" hidden="false" customHeight="false" outlineLevel="0" collapsed="false">
      <c r="B50" s="52"/>
      <c r="C50" s="71"/>
      <c r="D50" s="71"/>
      <c r="E50" s="71"/>
      <c r="F50" s="71"/>
      <c r="G50" s="71"/>
      <c r="H50" s="72"/>
      <c r="I50" s="56"/>
      <c r="J50" s="57" t="n">
        <f aca="false">SUM(H50:I50)</f>
        <v>0</v>
      </c>
      <c r="K50" s="57"/>
      <c r="L50" s="58" t="str">
        <f aca="false">IF(AND(H50&gt;0,OR(B50="",C50="")), "Check","OK")</f>
        <v>OK</v>
      </c>
    </row>
    <row r="51" customFormat="false" ht="11.25" hidden="false" customHeight="false" outlineLevel="0" collapsed="false">
      <c r="B51" s="52"/>
      <c r="C51" s="71"/>
      <c r="D51" s="71"/>
      <c r="E51" s="71"/>
      <c r="F51" s="71"/>
      <c r="G51" s="71"/>
      <c r="H51" s="72"/>
      <c r="I51" s="56"/>
      <c r="J51" s="57" t="n">
        <f aca="false">SUM(H51:I51)</f>
        <v>0</v>
      </c>
      <c r="K51" s="57"/>
      <c r="L51" s="58" t="str">
        <f aca="false">IF(AND(H51&gt;0,OR(B51="",C51="")), "Check","OK")</f>
        <v>OK</v>
      </c>
    </row>
    <row r="52" customFormat="false" ht="11.25" hidden="false" customHeight="false" outlineLevel="0" collapsed="false">
      <c r="B52" s="52"/>
      <c r="C52" s="71"/>
      <c r="D52" s="71"/>
      <c r="E52" s="71"/>
      <c r="F52" s="71"/>
      <c r="G52" s="71"/>
      <c r="H52" s="72"/>
      <c r="I52" s="56"/>
      <c r="J52" s="57" t="n">
        <f aca="false">SUM(H52:I52)</f>
        <v>0</v>
      </c>
      <c r="K52" s="57"/>
      <c r="L52" s="58" t="str">
        <f aca="false">IF(AND(H52&gt;0,OR(B52="",C52="")), "Check","OK")</f>
        <v>OK</v>
      </c>
    </row>
    <row r="53" customFormat="false" ht="12" hidden="false" customHeight="false" outlineLevel="0" collapsed="false">
      <c r="B53" s="52"/>
      <c r="C53" s="71"/>
      <c r="D53" s="71"/>
      <c r="E53" s="71"/>
      <c r="F53" s="71"/>
      <c r="G53" s="71"/>
      <c r="H53" s="72"/>
      <c r="I53" s="56"/>
      <c r="J53" s="57" t="n">
        <f aca="false">SUM(H53:I53)</f>
        <v>0</v>
      </c>
      <c r="K53" s="57"/>
      <c r="L53" s="79" t="str">
        <f aca="false">IF(AND(H53&gt;0,OR(B53="",C53="")), "Check","OK")</f>
        <v>OK</v>
      </c>
    </row>
    <row r="54" customFormat="false" ht="32.1" hidden="false" customHeight="true" outlineLevel="0" collapsed="false">
      <c r="B54" s="80" t="s">
        <v>34</v>
      </c>
      <c r="C54" s="37"/>
      <c r="D54" s="37"/>
      <c r="E54" s="37"/>
      <c r="F54" s="37"/>
      <c r="G54" s="37"/>
      <c r="H54" s="38" t="n">
        <f aca="false">SUM(H55:H55)</f>
        <v>0</v>
      </c>
      <c r="I54" s="39" t="n">
        <f aca="false">SUM(I55:I55)</f>
        <v>0</v>
      </c>
      <c r="J54" s="40" t="n">
        <f aca="false">SUM(H54:I54)</f>
        <v>0</v>
      </c>
      <c r="K54" s="50" t="n">
        <v>0.15</v>
      </c>
      <c r="L54" s="81" t="str">
        <f aca="false">IF($H$54=0,"",IF((H54/H13)&lt;=K54,"OK","Violazione della soglia. Necessario rivedere i dati prodotti."))</f>
        <v/>
      </c>
    </row>
    <row r="55" customFormat="false" ht="12" hidden="false" customHeight="false" outlineLevel="0" collapsed="false">
      <c r="B55" s="82" t="s">
        <v>35</v>
      </c>
      <c r="C55" s="83"/>
      <c r="D55" s="83"/>
      <c r="E55" s="83"/>
      <c r="F55" s="83"/>
      <c r="G55" s="83"/>
      <c r="H55" s="47" t="n">
        <f aca="false">15%*H13</f>
        <v>0</v>
      </c>
      <c r="I55" s="48"/>
      <c r="J55" s="49" t="n">
        <f aca="false">SUM(H55:I55)</f>
        <v>0</v>
      </c>
      <c r="K55" s="49"/>
      <c r="L55" s="70"/>
      <c r="M55" s="84"/>
    </row>
    <row r="56" customFormat="false" ht="12" hidden="false" customHeight="false" outlineLevel="0" collapsed="false">
      <c r="B56" s="36" t="s">
        <v>36</v>
      </c>
      <c r="C56" s="75"/>
      <c r="D56" s="75"/>
      <c r="E56" s="75"/>
      <c r="F56" s="75"/>
      <c r="G56" s="75"/>
      <c r="H56" s="38" t="n">
        <f aca="false">SUM(H57:H61)</f>
        <v>0</v>
      </c>
      <c r="I56" s="39" t="n">
        <f aca="false">SUM(I57:I61)</f>
        <v>0</v>
      </c>
      <c r="J56" s="40" t="n">
        <f aca="false">SUM(H56:I56)</f>
        <v>0</v>
      </c>
      <c r="K56" s="40"/>
      <c r="L56" s="76"/>
    </row>
    <row r="57" customFormat="false" ht="11.25" hidden="false" customHeight="false" outlineLevel="0" collapsed="false">
      <c r="B57" s="52"/>
      <c r="C57" s="71"/>
      <c r="D57" s="71"/>
      <c r="E57" s="71"/>
      <c r="F57" s="71"/>
      <c r="G57" s="71"/>
      <c r="H57" s="77"/>
      <c r="I57" s="78"/>
      <c r="J57" s="49" t="n">
        <f aca="false">SUM(H57:I57)</f>
        <v>0</v>
      </c>
      <c r="K57" s="57"/>
      <c r="L57" s="58" t="str">
        <f aca="false">IF(AND(H57&gt;0,OR(B57="",C57="")), "Check","OK")</f>
        <v>OK</v>
      </c>
    </row>
    <row r="58" customFormat="false" ht="11.25" hidden="false" customHeight="false" outlineLevel="0" collapsed="false">
      <c r="B58" s="52"/>
      <c r="C58" s="71"/>
      <c r="D58" s="71"/>
      <c r="E58" s="71"/>
      <c r="F58" s="71"/>
      <c r="G58" s="71"/>
      <c r="H58" s="72"/>
      <c r="I58" s="56"/>
      <c r="J58" s="57" t="n">
        <f aca="false">SUM(H58:I58)</f>
        <v>0</v>
      </c>
      <c r="K58" s="57"/>
      <c r="L58" s="58" t="str">
        <f aca="false">IF(AND(H58&gt;0,OR(B58="",C58="")), "Check","OK")</f>
        <v>OK</v>
      </c>
    </row>
    <row r="59" customFormat="false" ht="11.25" hidden="false" customHeight="false" outlineLevel="0" collapsed="false">
      <c r="B59" s="52"/>
      <c r="C59" s="71"/>
      <c r="D59" s="71"/>
      <c r="E59" s="71"/>
      <c r="F59" s="71"/>
      <c r="G59" s="71"/>
      <c r="H59" s="72"/>
      <c r="I59" s="56"/>
      <c r="J59" s="57" t="n">
        <f aca="false">SUM(H59:I59)</f>
        <v>0</v>
      </c>
      <c r="K59" s="57"/>
      <c r="L59" s="58" t="str">
        <f aca="false">IF(AND(H59&gt;0,OR(B59="",C59="")), "Check","OK")</f>
        <v>OK</v>
      </c>
    </row>
    <row r="60" customFormat="false" ht="11.25" hidden="false" customHeight="false" outlineLevel="0" collapsed="false">
      <c r="B60" s="52"/>
      <c r="C60" s="71"/>
      <c r="D60" s="71"/>
      <c r="E60" s="71"/>
      <c r="F60" s="71"/>
      <c r="G60" s="71"/>
      <c r="H60" s="72"/>
      <c r="I60" s="56"/>
      <c r="J60" s="57" t="n">
        <f aca="false">SUM(H60:I60)</f>
        <v>0</v>
      </c>
      <c r="K60" s="57"/>
      <c r="L60" s="58" t="str">
        <f aca="false">IF(AND(H60&gt;0,OR(B60="",C60="")), "Check","OK")</f>
        <v>OK</v>
      </c>
    </row>
    <row r="61" customFormat="false" ht="12" hidden="false" customHeight="false" outlineLevel="0" collapsed="false">
      <c r="B61" s="60"/>
      <c r="C61" s="73"/>
      <c r="D61" s="73"/>
      <c r="E61" s="73"/>
      <c r="F61" s="73"/>
      <c r="G61" s="73"/>
      <c r="H61" s="74"/>
      <c r="I61" s="64"/>
      <c r="J61" s="65" t="n">
        <f aca="false">SUM(H61:I61)</f>
        <v>0</v>
      </c>
      <c r="K61" s="65"/>
      <c r="L61" s="66" t="str">
        <f aca="false">IF(AND(H61&gt;0,OR(B61="",C61="")), "Check","OK")</f>
        <v>OK</v>
      </c>
    </row>
    <row r="62" customFormat="false" ht="43.5" hidden="false" customHeight="true" outlineLevel="0" collapsed="false">
      <c r="B62" s="85" t="s">
        <v>37</v>
      </c>
      <c r="C62" s="85"/>
      <c r="D62" s="85"/>
      <c r="E62" s="85"/>
      <c r="F62" s="85"/>
      <c r="G62" s="85"/>
      <c r="H62" s="85"/>
      <c r="I62" s="85"/>
      <c r="J62" s="85"/>
      <c r="K62" s="85"/>
      <c r="L62" s="85"/>
    </row>
    <row r="63" customFormat="false" ht="11.25" hidden="true" customHeight="false" outlineLevel="0" collapsed="false">
      <c r="B63" s="86"/>
      <c r="C63" s="86"/>
      <c r="D63" s="86"/>
      <c r="E63" s="86"/>
      <c r="F63" s="86"/>
      <c r="G63" s="86"/>
      <c r="H63" s="86"/>
      <c r="I63" s="86"/>
      <c r="J63" s="86"/>
      <c r="K63" s="7"/>
      <c r="L63" s="87" t="str">
        <f aca="false">IF((COUNTIF(L14:L61,"check"))&gt;0,"CHECK","OK")</f>
        <v>OK</v>
      </c>
    </row>
    <row r="64" customFormat="false" ht="11.25" hidden="false" customHeight="false" outlineLevel="0" collapsed="false">
      <c r="B64" s="86"/>
      <c r="C64" s="86"/>
      <c r="D64" s="86"/>
      <c r="E64" s="86"/>
      <c r="F64" s="86"/>
      <c r="G64" s="86"/>
      <c r="H64" s="86"/>
      <c r="I64" s="86"/>
      <c r="J64" s="86"/>
      <c r="K64" s="7"/>
      <c r="L64" s="7"/>
    </row>
    <row r="65" customFormat="false" ht="16.5" hidden="false" customHeight="false" outlineLevel="0" collapsed="false">
      <c r="B65" s="23" t="s">
        <v>38</v>
      </c>
      <c r="C65" s="23"/>
      <c r="D65" s="23"/>
      <c r="E65" s="23"/>
      <c r="F65" s="23"/>
      <c r="G65" s="23"/>
      <c r="H65" s="23"/>
      <c r="I65" s="23"/>
      <c r="J65" s="23"/>
      <c r="K65" s="23"/>
      <c r="L65" s="23"/>
    </row>
    <row r="66" customFormat="false" ht="57" hidden="false" customHeight="true" outlineLevel="0" collapsed="false">
      <c r="B66" s="88" t="str">
        <f aca="false">+B5</f>
        <v>Denominazione richiedente</v>
      </c>
      <c r="C66" s="89" t="str">
        <f aca="false">+E5</f>
        <v>Classe dimensionale di appartenenza e modalità di presentazione della domanda</v>
      </c>
      <c r="D66" s="89"/>
      <c r="E66" s="90" t="s">
        <v>14</v>
      </c>
      <c r="F66" s="91" t="s">
        <v>39</v>
      </c>
      <c r="G66" s="92" t="s">
        <v>40</v>
      </c>
      <c r="H66" s="92"/>
      <c r="I66" s="93" t="s">
        <v>41</v>
      </c>
      <c r="J66" s="89" t="s">
        <v>42</v>
      </c>
      <c r="K66" s="94" t="s">
        <v>43</v>
      </c>
      <c r="L66" s="94" t="s">
        <v>43</v>
      </c>
    </row>
    <row r="67" customFormat="false" ht="42" hidden="false" customHeight="true" outlineLevel="0" collapsed="false">
      <c r="B67" s="88"/>
      <c r="C67" s="95" t="s">
        <v>44</v>
      </c>
      <c r="D67" s="95"/>
      <c r="E67" s="90" t="n">
        <v>0</v>
      </c>
      <c r="F67" s="91"/>
      <c r="G67" s="92"/>
      <c r="H67" s="92"/>
      <c r="I67" s="96" t="s">
        <v>45</v>
      </c>
      <c r="J67" s="95"/>
      <c r="K67" s="97" t="s">
        <v>45</v>
      </c>
      <c r="L67" s="97" t="s">
        <v>45</v>
      </c>
    </row>
    <row r="68" customFormat="false" ht="22.15" hidden="false" customHeight="true" outlineLevel="0" collapsed="false">
      <c r="B68" s="98" t="str">
        <f aca="false">IF(B8="","",B8)</f>
        <v/>
      </c>
      <c r="C68" s="99" t="str">
        <f aca="false">+D8</f>
        <v/>
      </c>
      <c r="D68" s="99"/>
      <c r="E68" s="100" t="str">
        <f aca="false">+F8</f>
        <v>Compilare le celle bianche</v>
      </c>
      <c r="F68" s="101" t="str">
        <f aca="false">+C8</f>
        <v>Art. 25 del Reg. 651/2014
Sviluppo Sperimentale</v>
      </c>
      <c r="G68" s="102"/>
      <c r="H68" s="102"/>
      <c r="I68" s="102"/>
      <c r="J68" s="102"/>
      <c r="K68" s="102"/>
      <c r="L68" s="102"/>
    </row>
    <row r="69" customFormat="false" ht="22.15" hidden="false" customHeight="true" outlineLevel="0" collapsed="false">
      <c r="B69" s="98"/>
      <c r="C69" s="99"/>
      <c r="D69" s="99"/>
      <c r="E69" s="100" t="e">
        <f aca="false">#REF!</f>
        <v>#REF!</v>
      </c>
      <c r="F69" s="101"/>
      <c r="G69" s="103" t="s">
        <v>46</v>
      </c>
      <c r="H69" s="103"/>
      <c r="I69" s="104" t="str">
        <f aca="false">IF(AND(L12="OK",L14="OK",L54="OK",'2-Impresa_1'!F3="Articolazione temporale coerente con punto 3)",'2-Impresa_1'!G58="OK",'3-Impresa_1'!B51="OK",'4-Impresa_1'!D82="Ok predisposto"),H12,"")</f>
        <v/>
      </c>
      <c r="J69" s="105" t="str">
        <f aca="false">IF(OR(C68="",E68=""),"",IF(C68=1,Elenco!D6,IF(C68=2,Elenco!D7,IF(C68=3,Elenco!D8,IF(C68=4,Elenco!D9,IF(C68=5,Elenco!D10,IF(C68=6,Elenco!D11,IF(C68=7,Elenco!D12,IF(C68=8,Elenco!D13,IF(C68=9,Elenco!D14))))))))))</f>
        <v/>
      </c>
      <c r="K69" s="106" t="str">
        <f aca="false">IF(OR(I69="",J69=""),"",J69*I69)</f>
        <v/>
      </c>
      <c r="L69" s="107" t="n">
        <f aca="false">IF(AND('5-Impresa_1'!B14="OK",K72&gt;0),'1-Impresa_1'!K72,0)</f>
        <v>0</v>
      </c>
    </row>
    <row r="70" customFormat="false" ht="22.15" hidden="false" customHeight="true" outlineLevel="0" collapsed="false">
      <c r="B70" s="98"/>
      <c r="C70" s="99"/>
      <c r="D70" s="99"/>
      <c r="E70" s="100" t="e">
        <f aca="false">#REF!</f>
        <v>#REF!</v>
      </c>
      <c r="F70" s="101"/>
      <c r="G70" s="103"/>
      <c r="H70" s="103"/>
      <c r="I70" s="104"/>
      <c r="J70" s="105"/>
      <c r="K70" s="106"/>
      <c r="L70" s="107"/>
    </row>
    <row r="71" customFormat="false" ht="22.15" hidden="false" customHeight="true" outlineLevel="0" collapsed="false">
      <c r="B71" s="98"/>
      <c r="C71" s="99"/>
      <c r="D71" s="99"/>
      <c r="E71" s="100" t="e">
        <f aca="false">#REF!</f>
        <v>#REF!</v>
      </c>
      <c r="F71" s="101"/>
      <c r="G71" s="103"/>
      <c r="H71" s="103"/>
      <c r="I71" s="104"/>
      <c r="J71" s="105"/>
      <c r="K71" s="106"/>
      <c r="L71" s="107"/>
    </row>
    <row r="72" customFormat="false" ht="22.15" hidden="false" customHeight="true" outlineLevel="0" collapsed="false">
      <c r="B72" s="98"/>
      <c r="C72" s="99"/>
      <c r="D72" s="99"/>
      <c r="E72" s="100" t="e">
        <f aca="false">#REF!</f>
        <v>#REF!</v>
      </c>
      <c r="F72" s="101"/>
      <c r="G72" s="108" t="s">
        <v>22</v>
      </c>
      <c r="H72" s="108"/>
      <c r="I72" s="109" t="n">
        <f aca="false">SUM(I69:I71)</f>
        <v>0</v>
      </c>
      <c r="J72" s="105"/>
      <c r="K72" s="110" t="str">
        <f aca="false">+K69</f>
        <v/>
      </c>
      <c r="L72" s="107"/>
    </row>
    <row r="73" customFormat="false" ht="40.15" hidden="false" customHeight="true" outlineLevel="0" collapsed="false">
      <c r="B73" s="111" t="s">
        <v>47</v>
      </c>
      <c r="C73" s="111"/>
      <c r="D73" s="111"/>
      <c r="E73" s="111"/>
      <c r="F73" s="111"/>
      <c r="G73" s="111"/>
      <c r="H73" s="111"/>
      <c r="I73" s="111"/>
      <c r="J73" s="111"/>
      <c r="K73" s="111"/>
      <c r="L73" s="111"/>
    </row>
  </sheetData>
  <sheetProtection algorithmName="SHA-512" hashValue="TInmW0PY7wN3W1K28r4gWN7mgCNdZT0nMk34MFVPiou4Ft0r2kpWCCCz0GE1Y6aEx0rqWV/gXGh7NNcy8Gmahg==" saltValue="GDfZbLtY9WSN+MfxTFB7sA==" spinCount="100000" sheet="true" objects="true" scenarios="true"/>
  <mergeCells count="79">
    <mergeCell ref="B3:G3"/>
    <mergeCell ref="C4:G4"/>
    <mergeCell ref="B5:B7"/>
    <mergeCell ref="C5:C7"/>
    <mergeCell ref="D5:D7"/>
    <mergeCell ref="E5:E6"/>
    <mergeCell ref="F5:G7"/>
    <mergeCell ref="F8:G8"/>
    <mergeCell ref="B10:L10"/>
    <mergeCell ref="C11:G11"/>
    <mergeCell ref="C12:G12"/>
    <mergeCell ref="C13:G13"/>
    <mergeCell ref="C14:E14"/>
    <mergeCell ref="C15:E15"/>
    <mergeCell ref="C16:E16"/>
    <mergeCell ref="C17:E17"/>
    <mergeCell ref="C18:E18"/>
    <mergeCell ref="C19:E19"/>
    <mergeCell ref="C20:E20"/>
    <mergeCell ref="C21:E21"/>
    <mergeCell ref="C22:E22"/>
    <mergeCell ref="C23:E23"/>
    <mergeCell ref="C24:E24"/>
    <mergeCell ref="C26:E26"/>
    <mergeCell ref="C27:E27"/>
    <mergeCell ref="C28:E28"/>
    <mergeCell ref="C29:E29"/>
    <mergeCell ref="C30:E30"/>
    <mergeCell ref="C31:E31"/>
    <mergeCell ref="C32:E32"/>
    <mergeCell ref="C33:E33"/>
    <mergeCell ref="C34:E34"/>
    <mergeCell ref="C35:E35"/>
    <mergeCell ref="C36:G36"/>
    <mergeCell ref="C37:G37"/>
    <mergeCell ref="C38:G38"/>
    <mergeCell ref="C39:G39"/>
    <mergeCell ref="C40:G40"/>
    <mergeCell ref="C41:G41"/>
    <mergeCell ref="C42:G42"/>
    <mergeCell ref="C43:G43"/>
    <mergeCell ref="C44:G44"/>
    <mergeCell ref="C45:G45"/>
    <mergeCell ref="C46:G46"/>
    <mergeCell ref="C47:G47"/>
    <mergeCell ref="C48:G48"/>
    <mergeCell ref="C49:G49"/>
    <mergeCell ref="C50:G50"/>
    <mergeCell ref="C51:G51"/>
    <mergeCell ref="C52:G52"/>
    <mergeCell ref="C53:G53"/>
    <mergeCell ref="C54:G54"/>
    <mergeCell ref="C55:G55"/>
    <mergeCell ref="C56:G56"/>
    <mergeCell ref="C57:G57"/>
    <mergeCell ref="C58:G58"/>
    <mergeCell ref="C59:G59"/>
    <mergeCell ref="C60:G60"/>
    <mergeCell ref="C61:G61"/>
    <mergeCell ref="B62:L62"/>
    <mergeCell ref="B65:L65"/>
    <mergeCell ref="B66:B67"/>
    <mergeCell ref="C66:D66"/>
    <mergeCell ref="E66:E67"/>
    <mergeCell ref="F66:F67"/>
    <mergeCell ref="G66:H67"/>
    <mergeCell ref="C67:D67"/>
    <mergeCell ref="B68:B72"/>
    <mergeCell ref="C68:D72"/>
    <mergeCell ref="E68:E72"/>
    <mergeCell ref="F68:F72"/>
    <mergeCell ref="G68:L68"/>
    <mergeCell ref="G69:H71"/>
    <mergeCell ref="I69:I71"/>
    <mergeCell ref="J69:J72"/>
    <mergeCell ref="K69:K71"/>
    <mergeCell ref="L69:L72"/>
    <mergeCell ref="G72:H72"/>
    <mergeCell ref="B73:L73"/>
  </mergeCells>
  <conditionalFormatting sqref="L14">
    <cfRule type="containsText" priority="2" operator="containsText" aboveAverage="0" equalAverage="0" bottom="0" percent="0" rank="0" text="OK" dxfId="0">
      <formula>NOT(ISERROR(SEARCH("OK",L14)))</formula>
    </cfRule>
    <cfRule type="containsText" priority="3" operator="containsText" aboveAverage="0" equalAverage="0" bottom="0" percent="0" rank="0" text="Violazione della soglia. Necessario rivedere i dati prodotti." dxfId="1">
      <formula>NOT(ISERROR(SEARCH("Violazione della soglia. Necessario rivedere i dati prodotti.",L14)))</formula>
    </cfRule>
  </conditionalFormatting>
  <conditionalFormatting sqref="E68:E72">
    <cfRule type="containsText" priority="4" operator="containsText" aboveAverage="0" equalAverage="0" bottom="0" percent="0" rank="0" text="OK" dxfId="2">
      <formula>NOT(ISERROR(SEARCH("OK",E68)))</formula>
    </cfRule>
    <cfRule type="containsText" priority="5" operator="containsText" aboveAverage="0" equalAverage="0" bottom="0" percent="0" rank="0" text="ERRORE: solo le Piccole Imprese sono ammissibili a contributo ai sensi dell'Art. 22del Reg. 651. RIFORMULARE" dxfId="3">
      <formula>NOT(ISERROR(SEARCH("ERRORE: solo le Piccole Imprese sono ammissibili a contributo ai sensi dell'Art. 22del Reg. 651. RIFORMULARE",E68)))</formula>
    </cfRule>
  </conditionalFormatting>
  <conditionalFormatting sqref="L12">
    <cfRule type="containsText" priority="6" operator="containsText" aboveAverage="0" equalAverage="0" bottom="0" percent="0" rank="0" text="Compilare correttamente Tab. 1" dxfId="4">
      <formula>NOT(ISERROR(SEARCH("Compilare correttamente Tab. 1",L12)))</formula>
    </cfRule>
    <cfRule type="containsText" priority="7" operator="containsText" aboveAverage="0" equalAverage="0" bottom="0" percent="0" rank="0" text="Rivedere importi spesa ammissibile" dxfId="5">
      <formula>NOT(ISERROR(SEARCH("Rivedere importi spesa ammissibile",L12)))</formula>
    </cfRule>
    <cfRule type="containsText" priority="8" operator="containsText" aboveAverage="0" equalAverage="0" bottom="0" percent="0" rank="0" text="OK" dxfId="6">
      <formula>NOT(ISERROR(SEARCH("OK",L12)))</formula>
    </cfRule>
    <cfRule type="containsText" priority="9" operator="containsText" aboveAverage="0" equalAverage="0" bottom="0" percent="0" rank="0" text="NON AMMISSIBILE" dxfId="7">
      <formula>NOT(ISERROR(SEARCH("NON AMMISSIBILE",L12)))</formula>
    </cfRule>
  </conditionalFormatting>
  <conditionalFormatting sqref="K69 K72">
    <cfRule type="cellIs" priority="10" operator="greaterThan" aboveAverage="0" equalAverage="0" bottom="0" percent="0" rank="0" text="" dxfId="8">
      <formula>0</formula>
    </cfRule>
  </conditionalFormatting>
  <conditionalFormatting sqref="L69">
    <cfRule type="cellIs" priority="11" operator="greaterThan" aboveAverage="0" equalAverage="0" bottom="0" percent="0" rank="0" text="" dxfId="9">
      <formula>0</formula>
    </cfRule>
  </conditionalFormatting>
  <conditionalFormatting sqref="L54">
    <cfRule type="containsText" priority="12" operator="containsText" aboveAverage="0" equalAverage="0" bottom="0" percent="0" rank="0" text="OK" dxfId="10">
      <formula>NOT(ISERROR(SEARCH("OK",L54)))</formula>
    </cfRule>
    <cfRule type="containsText" priority="13" operator="containsText" aboveAverage="0" equalAverage="0" bottom="0" percent="0" rank="0" text="Violazione della soglia. Necessario rivedere i dati prodotti." dxfId="11">
      <formula>NOT(ISERROR(SEARCH("Violazione della soglia. Necessario rivedere i dati prodotti.",L54)))</formula>
    </cfRule>
  </conditionalFormatting>
  <conditionalFormatting sqref="L37:L41 L43:L47 L49:L53 L57:L61 L16:L24 L26:L35">
    <cfRule type="containsText" priority="14" operator="containsText" aboveAverage="0" equalAverage="0" bottom="0" percent="0" rank="0" text="ok" dxfId="12">
      <formula>NOT(ISERROR(SEARCH("ok",L16)))</formula>
    </cfRule>
    <cfRule type="containsText" priority="15" operator="containsText" aboveAverage="0" equalAverage="0" bottom="0" percent="0" rank="0" text="Check" dxfId="13">
      <formula>NOT(ISERROR(SEARCH("Check",L16)))</formula>
    </cfRule>
  </conditionalFormatting>
  <conditionalFormatting sqref="L15">
    <cfRule type="containsText" priority="16" operator="containsText" aboveAverage="0" equalAverage="0" bottom="0" percent="0" rank="0" text="ok" dxfId="14">
      <formula>NOT(ISERROR(SEARCH("ok",L15)))</formula>
    </cfRule>
    <cfRule type="containsText" priority="17" operator="containsText" aboveAverage="0" equalAverage="0" bottom="0" percent="0" rank="0" text="Check" dxfId="15">
      <formula>NOT(ISERROR(SEARCH("Check",L15)))</formula>
    </cfRule>
  </conditionalFormatting>
  <conditionalFormatting sqref="L63">
    <cfRule type="containsText" priority="18" operator="containsText" aboveAverage="0" equalAverage="0" bottom="0" percent="0" rank="0" text="ok" dxfId="16">
      <formula>NOT(ISERROR(SEARCH("ok",L63)))</formula>
    </cfRule>
    <cfRule type="containsText" priority="19" operator="containsText" aboveAverage="0" equalAverage="0" bottom="0" percent="0" rank="0" text="Check" dxfId="17">
      <formula>NOT(ISERROR(SEARCH("Check",L63)))</formula>
    </cfRule>
  </conditionalFormatting>
  <conditionalFormatting sqref="F8">
    <cfRule type="containsText" priority="20" operator="containsText" aboveAverage="0" equalAverage="0" bottom="0" percent="0" rank="0" text="ERRORE: solo le Piccole Imprese ex par. 2.1 comma 1 lett. a)  dell'Avviso sono ammissibili a contributo ai sensi dell'Art. 22del Reg. 651. RIFORMULARE" dxfId="18">
      <formula>NOT(ISERROR(SEARCH("ERRORE: solo le Piccole Imprese ex par. 2.1 comma 1 lett. a)  dell'Avviso sono ammissibili a contributo ai sensi dell'Art. 22del Reg. 651. RIFORMULARE",F8)))</formula>
    </cfRule>
    <cfRule type="containsText" priority="21" operator="containsText" aboveAverage="0" equalAverage="0" bottom="0" percent="0" rank="0" text="OK" dxfId="19">
      <formula>NOT(ISERROR(SEARCH("OK",F8)))</formula>
    </cfRule>
    <cfRule type="containsText" priority="22" operator="containsText" aboveAverage="0" equalAverage="0" bottom="0" percent="0" rank="0" text="ERRORE: solo le Piccole Imprese ex par. 2.1 comma 1 lett. a)  dell'Avviso sono ammissibili a contributo ai sensi dell'Art. 22del Reg. 651. RIFORMULARE." dxfId="20">
      <formula>NOT(ISERROR(SEARCH("ERRORE: solo le Piccole Imprese ex par. 2.1 comma 1 lett. a)  dell'Avviso sono ammissibili a contributo ai sensi dell'Art. 22del Reg. 651. RIFORMULARE.",F8)))</formula>
    </cfRule>
  </conditionalFormatting>
  <conditionalFormatting sqref="F8:G8">
    <cfRule type="cellIs" priority="23" operator="notEqual" aboveAverage="0" equalAverage="0" bottom="0" percent="0" rank="0" text="" dxfId="21">
      <formula>"OK"</formula>
    </cfRule>
    <cfRule type="containsText" priority="24" operator="containsText" aboveAverage="0" equalAverage="0" bottom="0" percent="0" rank="0" text="ERRORE: per Piccole Imprese ex par. 2.1 comma 1 lett. a)  dell'Avviso, selezionare a) nel campo Identificativo Tipologia Investimento" dxfId="22">
      <formula>NOT(ISERROR(SEARCH("ERRORE: per Piccole Imprese ex par. 2.1 comma 1 lett. a)  dell'Avviso, selezionare a) nel campo Identificativo Tipologia Investimento",F8)))</formula>
    </cfRule>
  </conditionalFormatting>
  <dataValidations count="1">
    <dataValidation allowBlank="true" error="Selezionare una delle opzioni disponibili" errorTitle="Opzione non valida" operator="between" showDropDown="false" showErrorMessage="true" showInputMessage="true" sqref="E8" type="list">
      <formula1>Elenco!$C$6:$C$14</formula1>
      <formula2>0</formula2>
    </dataValidation>
  </dataValidations>
  <printOptions headings="false" gridLines="false" gridLinesSet="true" horizontalCentered="true" verticalCentered="true"/>
  <pageMargins left="0.118055555555556" right="0.118055555555556" top="0.157638888888889" bottom="0.196527777777778" header="0.511805555555555" footer="0.511805555555555"/>
  <pageSetup paperSize="9" scale="100" firstPageNumber="0" fitToWidth="1" fitToHeight="1" pageOrder="downThenOver" orientation="landscape" blackAndWhite="false" draft="false" cellComments="none" useFirstPageNumber="false" horizontalDpi="300" verticalDpi="300" copies="1"/>
  <headerFooter differentFirst="false" differentOddEven="false">
    <oddHeader/>
    <oddFooter/>
  </headerFooter>
  <rowBreaks count="1" manualBreakCount="1">
    <brk id="64" man="true" max="16383" min="0"/>
  </rowBreaks>
</worksheet>
</file>

<file path=xl/worksheets/sheet20.xml><?xml version="1.0" encoding="utf-8"?>
<worksheet xmlns="http://schemas.openxmlformats.org/spreadsheetml/2006/main" xmlns:r="http://schemas.openxmlformats.org/officeDocument/2006/relationships">
  <sheetPr filterMode="false">
    <pageSetUpPr fitToPage="false"/>
  </sheetPr>
  <dimension ref="B2:E28"/>
  <sheetViews>
    <sheetView showFormulas="false" showGridLines="false" showRowColHeaders="true" showZeros="true" rightToLeft="false" tabSelected="false" showOutlineSymbols="true" defaultGridColor="true" view="pageBreakPreview" topLeftCell="A1" colorId="64" zoomScale="100" zoomScaleNormal="100" zoomScalePageLayoutView="100" workbookViewId="0">
      <selection pane="topLeft" activeCell="D27" activeCellId="0" sqref="D27"/>
    </sheetView>
  </sheetViews>
  <sheetFormatPr defaultRowHeight="11.25" zeroHeight="false" outlineLevelRow="0" outlineLevelCol="0"/>
  <cols>
    <col collapsed="false" customWidth="true" hidden="false" outlineLevel="0" max="1" min="1" style="0" width="8.92"/>
    <col collapsed="false" customWidth="true" hidden="false" outlineLevel="0" max="2" min="2" style="0" width="62.15"/>
    <col collapsed="false" customWidth="true" hidden="false" outlineLevel="0" max="3" min="3" style="0" width="14.5"/>
    <col collapsed="false" customWidth="true" hidden="false" outlineLevel="0" max="4" min="4" style="0" width="43.5"/>
    <col collapsed="false" customWidth="true" hidden="false" outlineLevel="0" max="5" min="5" style="0" width="14.5"/>
    <col collapsed="false" customWidth="true" hidden="false" outlineLevel="0" max="6" min="6" style="0" width="8.92"/>
    <col collapsed="false" customWidth="true" hidden="false" outlineLevel="0" max="7" min="7" style="0" width="12.16"/>
    <col collapsed="false" customWidth="true" hidden="false" outlineLevel="0" max="8" min="8" style="0" width="13.5"/>
    <col collapsed="false" customWidth="true" hidden="false" outlineLevel="0" max="1025" min="9" style="0" width="8.92"/>
  </cols>
  <sheetData>
    <row r="2" customFormat="false" ht="18.75" hidden="false" customHeight="false" outlineLevel="0" collapsed="false">
      <c r="B2" s="211" t="s">
        <v>197</v>
      </c>
      <c r="C2" s="211"/>
      <c r="D2" s="211"/>
      <c r="E2" s="211"/>
    </row>
    <row r="3" customFormat="false" ht="43.15" hidden="false" customHeight="true" outlineLevel="0" collapsed="false">
      <c r="B3" s="212" t="s">
        <v>198</v>
      </c>
      <c r="C3" s="213" t="s">
        <v>199</v>
      </c>
      <c r="D3" s="214" t="s">
        <v>200</v>
      </c>
      <c r="E3" s="215" t="s">
        <v>199</v>
      </c>
    </row>
    <row r="4" customFormat="false" ht="12" hidden="false" customHeight="false" outlineLevel="0" collapsed="false">
      <c r="B4" s="212"/>
      <c r="C4" s="216" t="s">
        <v>45</v>
      </c>
      <c r="D4" s="214"/>
      <c r="E4" s="217" t="s">
        <v>45</v>
      </c>
    </row>
    <row r="5" customFormat="false" ht="12" hidden="false" customHeight="true" outlineLevel="0" collapsed="false">
      <c r="B5" s="218" t="s">
        <v>201</v>
      </c>
      <c r="C5" s="219" t="n">
        <f aca="false">'1-Impresa_3'!H12</f>
        <v>0</v>
      </c>
      <c r="D5" s="218" t="s">
        <v>202</v>
      </c>
      <c r="E5" s="220"/>
    </row>
    <row r="6" customFormat="false" ht="12" hidden="false" customHeight="true" outlineLevel="0" collapsed="false">
      <c r="B6" s="221" t="s">
        <v>203</v>
      </c>
      <c r="C6" s="222" t="n">
        <f aca="false">+'1-Impresa_3'!I12</f>
        <v>0</v>
      </c>
      <c r="D6" s="221" t="s">
        <v>204</v>
      </c>
      <c r="E6" s="222" t="str">
        <f aca="false">'1-Impresa_3'!K72</f>
        <v/>
      </c>
    </row>
    <row r="7" customFormat="false" ht="12" hidden="false" customHeight="true" outlineLevel="0" collapsed="false">
      <c r="B7" s="221"/>
      <c r="C7" s="222"/>
      <c r="D7" s="221"/>
      <c r="E7" s="222"/>
    </row>
    <row r="8" customFormat="false" ht="12" hidden="false" customHeight="true" outlineLevel="0" collapsed="false">
      <c r="B8" s="223" t="s">
        <v>205</v>
      </c>
      <c r="C8" s="224"/>
      <c r="D8" s="221" t="s">
        <v>206</v>
      </c>
      <c r="E8" s="224"/>
    </row>
    <row r="9" customFormat="false" ht="12" hidden="false" customHeight="true" outlineLevel="0" collapsed="false">
      <c r="B9" s="124"/>
      <c r="C9" s="224"/>
      <c r="D9" s="221" t="s">
        <v>207</v>
      </c>
      <c r="E9" s="224"/>
    </row>
    <row r="10" customFormat="false" ht="12" hidden="false" customHeight="true" outlineLevel="0" collapsed="false">
      <c r="B10" s="225"/>
      <c r="C10" s="224"/>
      <c r="D10" s="225" t="s">
        <v>208</v>
      </c>
      <c r="E10" s="224"/>
    </row>
    <row r="11" customFormat="false" ht="12" hidden="false" customHeight="true" outlineLevel="0" collapsed="false">
      <c r="B11" s="226"/>
      <c r="C11" s="227"/>
      <c r="D11" s="226" t="s">
        <v>208</v>
      </c>
      <c r="E11" s="227"/>
    </row>
    <row r="12" customFormat="false" ht="12" hidden="false" customHeight="true" outlineLevel="0" collapsed="false">
      <c r="B12" s="228" t="s">
        <v>209</v>
      </c>
      <c r="C12" s="229" t="n">
        <f aca="false">SUM(C5:C11)</f>
        <v>0</v>
      </c>
      <c r="D12" s="228" t="s">
        <v>210</v>
      </c>
      <c r="E12" s="229" t="n">
        <f aca="false">SUM(E5:E11)</f>
        <v>0</v>
      </c>
    </row>
    <row r="13" customFormat="false" ht="30" hidden="false" customHeight="true" outlineLevel="0" collapsed="false">
      <c r="B13" s="230" t="s">
        <v>211</v>
      </c>
      <c r="C13" s="230"/>
      <c r="D13" s="230"/>
      <c r="E13" s="230"/>
    </row>
    <row r="14" customFormat="false" ht="12" hidden="false" customHeight="false" outlineLevel="0" collapsed="false">
      <c r="B14" s="231" t="str">
        <f aca="false">IF(AND(C12&gt;0,E12&gt;0,E5&gt;0,C8&gt;0,(C12&lt;=E12)),"OK","CHECK")</f>
        <v>CHECK</v>
      </c>
      <c r="C14" s="232"/>
      <c r="D14" s="232"/>
      <c r="E14" s="232"/>
    </row>
    <row r="15" customFormat="false" ht="11.25" hidden="false" customHeight="false" outlineLevel="0" collapsed="false">
      <c r="B15" s="232"/>
      <c r="C15" s="232"/>
      <c r="D15" s="232"/>
      <c r="E15" s="232"/>
    </row>
    <row r="16" customFormat="false" ht="11.25" hidden="false" customHeight="false" outlineLevel="0" collapsed="false">
      <c r="B16" s="232"/>
      <c r="C16" s="232"/>
      <c r="D16" s="232"/>
      <c r="E16" s="232"/>
    </row>
    <row r="17" customFormat="false" ht="11.25" hidden="false" customHeight="false" outlineLevel="0" collapsed="false">
      <c r="B17" s="232"/>
      <c r="C17" s="232"/>
      <c r="D17" s="232"/>
      <c r="E17" s="232"/>
    </row>
    <row r="18" customFormat="false" ht="12" hidden="false" customHeight="false" outlineLevel="0" collapsed="false">
      <c r="B18" s="232"/>
      <c r="C18" s="232"/>
      <c r="D18" s="232"/>
      <c r="E18" s="232"/>
    </row>
    <row r="19" customFormat="false" ht="90" hidden="false" customHeight="true" outlineLevel="0" collapsed="false">
      <c r="B19" s="233" t="s">
        <v>212</v>
      </c>
      <c r="C19" s="233"/>
      <c r="D19" s="233"/>
      <c r="E19" s="233"/>
    </row>
    <row r="20" customFormat="false" ht="11.25" hidden="false" customHeight="false" outlineLevel="0" collapsed="false">
      <c r="B20" s="234"/>
      <c r="E20" s="235"/>
    </row>
    <row r="21" customFormat="false" ht="11.25" hidden="false" customHeight="false" outlineLevel="0" collapsed="false">
      <c r="B21" s="236" t="s">
        <v>213</v>
      </c>
      <c r="C21" s="236"/>
      <c r="D21" s="236"/>
      <c r="E21" s="235"/>
    </row>
    <row r="22" customFormat="false" ht="11.25" hidden="false" customHeight="false" outlineLevel="0" collapsed="false">
      <c r="B22" s="237"/>
      <c r="C22" s="237"/>
      <c r="D22" s="237"/>
      <c r="E22" s="235"/>
    </row>
    <row r="23" customFormat="false" ht="11.25" hidden="false" customHeight="false" outlineLevel="0" collapsed="false">
      <c r="B23" s="234"/>
      <c r="E23" s="235"/>
    </row>
    <row r="24" customFormat="false" ht="11.25" hidden="false" customHeight="false" outlineLevel="0" collapsed="false">
      <c r="B24" s="234"/>
      <c r="E24" s="235"/>
    </row>
    <row r="25" customFormat="false" ht="12.75" hidden="false" customHeight="false" outlineLevel="0" collapsed="false">
      <c r="B25" s="236" t="s">
        <v>214</v>
      </c>
      <c r="C25" s="236"/>
      <c r="D25" s="236"/>
      <c r="E25" s="235"/>
    </row>
    <row r="26" customFormat="false" ht="12" hidden="false" customHeight="false" outlineLevel="0" collapsed="false">
      <c r="B26" s="238"/>
      <c r="C26" s="239"/>
      <c r="D26" s="239"/>
      <c r="E26" s="240"/>
    </row>
    <row r="27" customFormat="false" ht="12" hidden="false" customHeight="false" outlineLevel="0" collapsed="false">
      <c r="B27" s="232"/>
      <c r="C27" s="232"/>
      <c r="D27" s="232"/>
      <c r="E27" s="232"/>
    </row>
    <row r="28" customFormat="false" ht="25.5" hidden="false" customHeight="true" outlineLevel="0" collapsed="false">
      <c r="B28" s="230" t="s">
        <v>215</v>
      </c>
      <c r="C28" s="230"/>
      <c r="D28" s="230"/>
      <c r="E28" s="230"/>
    </row>
  </sheetData>
  <sheetProtection algorithmName="SHA-512" hashValue="G+rebG+I1O8RTdTmOI4TS6iIH6oFpzzA1LfimzMh3ghWzPnplzlj3U/wwPfca0wjOdzxvWJ/NX/3gHe/LPMCRQ==" saltValue="JMfj2Po4O/C1GHsBWPvi5A==" spinCount="100000" sheet="true" objects="true" scenarios="true"/>
  <mergeCells count="13">
    <mergeCell ref="B2:E2"/>
    <mergeCell ref="B3:B4"/>
    <mergeCell ref="D3:D4"/>
    <mergeCell ref="B6:B7"/>
    <mergeCell ref="C6:C7"/>
    <mergeCell ref="D6:D7"/>
    <mergeCell ref="E6:E7"/>
    <mergeCell ref="B13:E13"/>
    <mergeCell ref="B19:E19"/>
    <mergeCell ref="B21:D21"/>
    <mergeCell ref="B22:D22"/>
    <mergeCell ref="B25:D25"/>
    <mergeCell ref="B28:E28"/>
  </mergeCells>
  <conditionalFormatting sqref="B14">
    <cfRule type="containsText" priority="2" operator="containsText" aboveAverage="0" equalAverage="0" bottom="0" percent="0" rank="0" text="CHECK" dxfId="118">
      <formula>NOT(ISERROR(SEARCH("CHECK",B14)))</formula>
    </cfRule>
    <cfRule type="containsText" priority="3" operator="containsText" aboveAverage="0" equalAverage="0" bottom="0" percent="0" rank="0" text="OK" dxfId="119">
      <formula>NOT(ISERROR(SEARCH("OK",B14)))</formula>
    </cfRule>
  </conditionalFormatting>
  <printOptions headings="false" gridLines="false" gridLinesSet="true" horizontalCentered="true" verticalCentered="true"/>
  <pageMargins left="0.708333333333333" right="0.708333333333333" top="0.747916666666667" bottom="0.747916666666667" header="0.511805555555555" footer="0.511805555555555"/>
  <pageSetup paperSize="9" scale="100" firstPageNumber="0" fitToWidth="1" fitToHeight="1" pageOrder="downThenOver" orientation="landscape" blackAndWhite="false" draft="false" cellComments="none" useFirstPageNumber="false" horizontalDpi="300" verticalDpi="300" copies="1"/>
  <headerFooter differentFirst="false" differentOddEven="false">
    <oddHeader/>
    <oddFooter/>
  </headerFooter>
</worksheet>
</file>

<file path=xl/worksheets/sheet21.xml><?xml version="1.0" encoding="utf-8"?>
<worksheet xmlns="http://schemas.openxmlformats.org/spreadsheetml/2006/main" xmlns:r="http://schemas.openxmlformats.org/officeDocument/2006/relationships">
  <sheetPr filterMode="false">
    <pageSetUpPr fitToPage="false"/>
  </sheetPr>
  <dimension ref="B2:M73"/>
  <sheetViews>
    <sheetView showFormulas="false" showGridLines="false" showRowColHeaders="true" showZeros="true" rightToLeft="false" tabSelected="false" showOutlineSymbols="true" defaultGridColor="true" view="pageBreakPreview" topLeftCell="A58" colorId="64" zoomScale="80" zoomScaleNormal="80" zoomScalePageLayoutView="80" workbookViewId="0">
      <selection pane="topLeft" activeCell="B57" activeCellId="0" sqref="B57"/>
    </sheetView>
  </sheetViews>
  <sheetFormatPr defaultRowHeight="11.25" zeroHeight="false" outlineLevelRow="0" outlineLevelCol="0"/>
  <cols>
    <col collapsed="false" customWidth="true" hidden="false" outlineLevel="0" max="1" min="1" style="0" width="8.92"/>
    <col collapsed="false" customWidth="true" hidden="false" outlineLevel="0" max="2" min="2" style="0" width="67.83"/>
    <col collapsed="false" customWidth="true" hidden="false" outlineLevel="0" max="4" min="3" style="0" width="16.5"/>
    <col collapsed="false" customWidth="true" hidden="false" outlineLevel="0" max="5" min="5" style="0" width="19.83"/>
    <col collapsed="false" customWidth="true" hidden="false" outlineLevel="0" max="6" min="6" style="0" width="16.5"/>
    <col collapsed="false" customWidth="true" hidden="false" outlineLevel="0" max="7" min="7" style="0" width="20.5"/>
    <col collapsed="false" customWidth="true" hidden="false" outlineLevel="0" max="8" min="8" style="0" width="19.5"/>
    <col collapsed="false" customWidth="true" hidden="false" outlineLevel="0" max="10" min="9" style="0" width="15.5"/>
    <col collapsed="false" customWidth="true" hidden="false" outlineLevel="0" max="11" min="11" style="0" width="25.51"/>
    <col collapsed="false" customWidth="true" hidden="false" outlineLevel="0" max="12" min="12" style="0" width="32.5"/>
    <col collapsed="false" customWidth="true" hidden="false" outlineLevel="0" max="1025" min="13" style="0" width="8.92"/>
  </cols>
  <sheetData>
    <row r="2" customFormat="false" ht="16.5" hidden="false" customHeight="false" outlineLevel="0" collapsed="false">
      <c r="B2" s="246" t="s">
        <v>218</v>
      </c>
      <c r="C2" s="113"/>
      <c r="D2" s="113"/>
      <c r="E2" s="113"/>
      <c r="F2" s="113"/>
      <c r="G2" s="113"/>
      <c r="H2" s="113"/>
      <c r="I2" s="113"/>
      <c r="J2" s="113"/>
      <c r="K2" s="113"/>
      <c r="L2" s="113"/>
    </row>
    <row r="3" customFormat="false" ht="11.25" hidden="false" customHeight="true" outlineLevel="0" collapsed="false">
      <c r="B3" s="12" t="s">
        <v>219</v>
      </c>
      <c r="C3" s="12"/>
      <c r="D3" s="12"/>
      <c r="E3" s="247" t="s">
        <v>14</v>
      </c>
      <c r="F3" s="7"/>
      <c r="G3" s="7"/>
      <c r="H3" s="7"/>
      <c r="I3" s="7"/>
      <c r="J3" s="7"/>
      <c r="K3" s="7"/>
      <c r="L3" s="7"/>
    </row>
    <row r="4" customFormat="false" ht="42.75" hidden="false" customHeight="true" outlineLevel="0" collapsed="false">
      <c r="B4" s="12"/>
      <c r="C4" s="12"/>
      <c r="D4" s="12"/>
      <c r="E4" s="247"/>
      <c r="F4" s="7"/>
      <c r="G4" s="7"/>
      <c r="H4" s="7"/>
      <c r="I4" s="7"/>
      <c r="J4" s="7"/>
      <c r="K4" s="7"/>
      <c r="L4" s="7"/>
    </row>
    <row r="5" customFormat="false" ht="12" hidden="false" customHeight="false" outlineLevel="0" collapsed="false">
      <c r="B5" s="12"/>
      <c r="C5" s="12"/>
      <c r="D5" s="12"/>
      <c r="E5" s="247"/>
      <c r="F5" s="7"/>
      <c r="G5" s="7"/>
      <c r="H5" s="7"/>
      <c r="I5" s="7"/>
      <c r="J5" s="7"/>
      <c r="K5" s="7"/>
      <c r="L5" s="7"/>
    </row>
    <row r="6" customFormat="false" ht="26.25" hidden="false" customHeight="true" outlineLevel="0" collapsed="false">
      <c r="B6" s="248"/>
      <c r="C6" s="248"/>
      <c r="D6" s="249" t="s">
        <v>220</v>
      </c>
      <c r="E6" s="21" t="str">
        <f aca="false">IF(OR(B6="",D6=""),"Compilare i campi bianchi","OK")</f>
        <v>Compilare i campi bianchi</v>
      </c>
      <c r="F6" s="7"/>
      <c r="G6" s="7"/>
      <c r="H6" s="7"/>
      <c r="I6" s="7"/>
      <c r="J6" s="7"/>
      <c r="K6" s="7"/>
      <c r="L6" s="7"/>
    </row>
    <row r="7" customFormat="false" ht="12" hidden="false" customHeight="true" outlineLevel="0" collapsed="false">
      <c r="B7" s="111" t="s">
        <v>221</v>
      </c>
      <c r="C7" s="111"/>
      <c r="D7" s="111"/>
      <c r="E7" s="111"/>
      <c r="F7" s="111"/>
      <c r="G7" s="111"/>
      <c r="H7" s="111"/>
      <c r="I7" s="111"/>
      <c r="J7" s="111"/>
      <c r="K7" s="111"/>
      <c r="L7" s="111"/>
    </row>
    <row r="8" customFormat="false" ht="12" hidden="false" customHeight="false" outlineLevel="0" collapsed="false">
      <c r="B8" s="22"/>
      <c r="C8" s="22"/>
      <c r="D8" s="22"/>
      <c r="E8" s="22"/>
      <c r="F8" s="22"/>
      <c r="G8" s="22"/>
      <c r="H8" s="22"/>
      <c r="I8" s="22"/>
      <c r="J8" s="22"/>
      <c r="K8" s="22"/>
      <c r="L8" s="22"/>
    </row>
    <row r="9" customFormat="false" ht="12" hidden="false" customHeight="false" outlineLevel="0" collapsed="false">
      <c r="B9" s="22"/>
      <c r="C9" s="22"/>
      <c r="D9" s="22"/>
      <c r="E9" s="22"/>
      <c r="F9" s="22"/>
      <c r="G9" s="22"/>
      <c r="H9" s="22"/>
      <c r="I9" s="22"/>
      <c r="J9" s="22"/>
      <c r="K9" s="22"/>
      <c r="L9" s="22"/>
    </row>
    <row r="10" customFormat="false" ht="16.5" hidden="false" customHeight="false" outlineLevel="0" collapsed="false">
      <c r="B10" s="250" t="s">
        <v>17</v>
      </c>
      <c r="C10" s="251"/>
      <c r="D10" s="251"/>
      <c r="E10" s="251"/>
      <c r="F10" s="251"/>
      <c r="G10" s="251"/>
      <c r="H10" s="251"/>
      <c r="I10" s="251"/>
      <c r="J10" s="251"/>
      <c r="K10" s="251"/>
      <c r="L10" s="251"/>
    </row>
    <row r="11" customFormat="false" ht="54.75" hidden="false" customHeight="true" outlineLevel="0" collapsed="false">
      <c r="B11" s="24" t="s">
        <v>18</v>
      </c>
      <c r="C11" s="25" t="s">
        <v>19</v>
      </c>
      <c r="D11" s="25"/>
      <c r="E11" s="25"/>
      <c r="F11" s="25"/>
      <c r="G11" s="25"/>
      <c r="H11" s="26" t="s">
        <v>20</v>
      </c>
      <c r="I11" s="27" t="s">
        <v>222</v>
      </c>
      <c r="J11" s="28" t="s">
        <v>22</v>
      </c>
      <c r="K11" s="28" t="s">
        <v>23</v>
      </c>
      <c r="L11" s="28" t="s">
        <v>24</v>
      </c>
    </row>
    <row r="12" customFormat="false" ht="62.25" hidden="false" customHeight="true" outlineLevel="0" collapsed="false">
      <c r="B12" s="29" t="s">
        <v>25</v>
      </c>
      <c r="C12" s="241"/>
      <c r="D12" s="241"/>
      <c r="E12" s="241"/>
      <c r="F12" s="241"/>
      <c r="G12" s="241"/>
      <c r="H12" s="31" t="n">
        <f aca="false">H13+H36+H42+H48+H54+H56</f>
        <v>0</v>
      </c>
      <c r="I12" s="32" t="n">
        <f aca="false">I13+I36+I42+I48+I54+I56</f>
        <v>0</v>
      </c>
      <c r="J12" s="33" t="n">
        <f aca="false">SUM(H12:I12)</f>
        <v>0</v>
      </c>
      <c r="K12" s="34"/>
      <c r="L12" s="35" t="str">
        <f aca="false">IF(H12=0,"",IF(E6&lt;&gt;"OK","Fornire la denominazione dell'OdR Beneficiario",IF(OR(L14&lt;&gt;"OK",L54&lt;&gt;"OK",L63&lt;&gt;"OK"),"Rivedere importi spesa ammissibile","OK")))</f>
        <v/>
      </c>
    </row>
    <row r="13" customFormat="false" ht="12" hidden="false" customHeight="false" outlineLevel="0" collapsed="false">
      <c r="B13" s="36" t="s">
        <v>26</v>
      </c>
      <c r="C13" s="75"/>
      <c r="D13" s="75"/>
      <c r="E13" s="75"/>
      <c r="F13" s="75"/>
      <c r="G13" s="75"/>
      <c r="H13" s="38" t="n">
        <f aca="false">H14+H25</f>
        <v>0</v>
      </c>
      <c r="I13" s="39" t="n">
        <f aca="false">I14+I25</f>
        <v>0</v>
      </c>
      <c r="J13" s="40" t="n">
        <f aca="false">SUM(H13:I13)</f>
        <v>0</v>
      </c>
      <c r="K13" s="41"/>
      <c r="L13" s="42"/>
    </row>
    <row r="14" customFormat="false" ht="22.5" hidden="false" customHeight="false" outlineLevel="0" collapsed="false">
      <c r="B14" s="43" t="s">
        <v>27</v>
      </c>
      <c r="C14" s="67"/>
      <c r="D14" s="68"/>
      <c r="E14" s="68"/>
      <c r="F14" s="45" t="s">
        <v>28</v>
      </c>
      <c r="G14" s="46" t="s">
        <v>29</v>
      </c>
      <c r="H14" s="47" t="n">
        <f aca="false">SUM(H15:H24)</f>
        <v>0</v>
      </c>
      <c r="I14" s="48" t="n">
        <f aca="false">SUM(I15:I24)</f>
        <v>0</v>
      </c>
      <c r="J14" s="49" t="n">
        <f aca="false">SUM(H14:I14)</f>
        <v>0</v>
      </c>
      <c r="K14" s="50" t="n">
        <v>0.07</v>
      </c>
      <c r="L14" s="51" t="str">
        <f aca="false">IF($H$12=0,"",IF((H14/$H$12)&lt;=K14,"OK","Violazione della soglia. Necessario rivedere i dati prodotti."))</f>
        <v/>
      </c>
    </row>
    <row r="15" customFormat="false" ht="11.25" hidden="false" customHeight="false" outlineLevel="0" collapsed="false">
      <c r="B15" s="52"/>
      <c r="C15" s="252"/>
      <c r="D15" s="253"/>
      <c r="E15" s="253"/>
      <c r="F15" s="53" t="n">
        <v>37.3</v>
      </c>
      <c r="G15" s="54"/>
      <c r="H15" s="55" t="n">
        <f aca="false">G15*F15</f>
        <v>0</v>
      </c>
      <c r="I15" s="56"/>
      <c r="J15" s="57" t="n">
        <f aca="false">SUM(H15:I15)</f>
        <v>0</v>
      </c>
      <c r="K15" s="57"/>
      <c r="L15" s="58" t="str">
        <f aca="false">IF(AND(H15&gt;0,OR(B15="",C15="")), "Check","OK")</f>
        <v>OK</v>
      </c>
    </row>
    <row r="16" customFormat="false" ht="11.25" hidden="false" customHeight="false" outlineLevel="0" collapsed="false">
      <c r="B16" s="52"/>
      <c r="C16" s="254"/>
      <c r="D16" s="255"/>
      <c r="E16" s="255"/>
      <c r="F16" s="53" t="n">
        <v>37.3</v>
      </c>
      <c r="G16" s="54"/>
      <c r="H16" s="55" t="n">
        <f aca="false">G16*F16</f>
        <v>0</v>
      </c>
      <c r="I16" s="56"/>
      <c r="J16" s="57" t="n">
        <f aca="false">SUM(H16:I16)</f>
        <v>0</v>
      </c>
      <c r="K16" s="57"/>
      <c r="L16" s="58" t="str">
        <f aca="false">IF(AND(H16&gt;0,OR(B16="",C16="")), "Check","OK")</f>
        <v>OK</v>
      </c>
    </row>
    <row r="17" customFormat="false" ht="11.25" hidden="false" customHeight="false" outlineLevel="0" collapsed="false">
      <c r="B17" s="52"/>
      <c r="C17" s="254"/>
      <c r="D17" s="255"/>
      <c r="E17" s="255"/>
      <c r="F17" s="53" t="n">
        <v>37.3</v>
      </c>
      <c r="G17" s="54"/>
      <c r="H17" s="55" t="n">
        <f aca="false">G17*F17</f>
        <v>0</v>
      </c>
      <c r="I17" s="56"/>
      <c r="J17" s="57" t="n">
        <f aca="false">SUM(H17:I17)</f>
        <v>0</v>
      </c>
      <c r="K17" s="57"/>
      <c r="L17" s="58" t="str">
        <f aca="false">IF(AND(H17&gt;0,OR(B17="",C17="")), "Check","OK")</f>
        <v>OK</v>
      </c>
    </row>
    <row r="18" customFormat="false" ht="11.25" hidden="false" customHeight="false" outlineLevel="0" collapsed="false">
      <c r="B18" s="52"/>
      <c r="C18" s="254"/>
      <c r="D18" s="255"/>
      <c r="E18" s="255"/>
      <c r="F18" s="53" t="n">
        <v>37.3</v>
      </c>
      <c r="G18" s="54"/>
      <c r="H18" s="55" t="n">
        <f aca="false">G18*F18</f>
        <v>0</v>
      </c>
      <c r="I18" s="56"/>
      <c r="J18" s="57" t="n">
        <f aca="false">SUM(H18:I18)</f>
        <v>0</v>
      </c>
      <c r="K18" s="57"/>
      <c r="L18" s="58" t="str">
        <f aca="false">IF(AND(H18&gt;0,OR(B18="",C18="")), "Check","OK")</f>
        <v>OK</v>
      </c>
    </row>
    <row r="19" customFormat="false" ht="11.25" hidden="false" customHeight="false" outlineLevel="0" collapsed="false">
      <c r="B19" s="52"/>
      <c r="C19" s="254"/>
      <c r="D19" s="255"/>
      <c r="E19" s="255"/>
      <c r="F19" s="53" t="n">
        <v>37.3</v>
      </c>
      <c r="G19" s="54"/>
      <c r="H19" s="55" t="n">
        <f aca="false">G19*F19</f>
        <v>0</v>
      </c>
      <c r="I19" s="56"/>
      <c r="J19" s="57" t="n">
        <f aca="false">SUM(H19:I19)</f>
        <v>0</v>
      </c>
      <c r="K19" s="57"/>
      <c r="L19" s="58" t="str">
        <f aca="false">IF(AND(H19&gt;0,OR(B19="",C19="")), "Check","OK")</f>
        <v>OK</v>
      </c>
    </row>
    <row r="20" customFormat="false" ht="11.25" hidden="false" customHeight="false" outlineLevel="0" collapsed="false">
      <c r="B20" s="52"/>
      <c r="C20" s="254"/>
      <c r="D20" s="255"/>
      <c r="E20" s="255"/>
      <c r="F20" s="53" t="n">
        <v>37.3</v>
      </c>
      <c r="G20" s="54"/>
      <c r="H20" s="55" t="n">
        <f aca="false">G20*F20</f>
        <v>0</v>
      </c>
      <c r="I20" s="56"/>
      <c r="J20" s="57" t="n">
        <f aca="false">SUM(H20:I20)</f>
        <v>0</v>
      </c>
      <c r="K20" s="57"/>
      <c r="L20" s="58" t="str">
        <f aca="false">IF(AND(H20&gt;0,OR(B20="",C20="")), "Check","OK")</f>
        <v>OK</v>
      </c>
    </row>
    <row r="21" customFormat="false" ht="11.25" hidden="false" customHeight="false" outlineLevel="0" collapsed="false">
      <c r="B21" s="52"/>
      <c r="C21" s="252"/>
      <c r="D21" s="253"/>
      <c r="E21" s="253"/>
      <c r="F21" s="53" t="n">
        <v>37.3</v>
      </c>
      <c r="G21" s="54"/>
      <c r="H21" s="55" t="n">
        <f aca="false">G21*F21</f>
        <v>0</v>
      </c>
      <c r="I21" s="56"/>
      <c r="J21" s="57" t="n">
        <f aca="false">SUM(H21:I21)</f>
        <v>0</v>
      </c>
      <c r="K21" s="57"/>
      <c r="L21" s="58" t="str">
        <f aca="false">IF(AND(H21&gt;0,OR(B21="",C21="")), "Check","OK")</f>
        <v>OK</v>
      </c>
    </row>
    <row r="22" customFormat="false" ht="11.25" hidden="false" customHeight="false" outlineLevel="0" collapsed="false">
      <c r="B22" s="52"/>
      <c r="C22" s="252"/>
      <c r="D22" s="253"/>
      <c r="E22" s="253"/>
      <c r="F22" s="53" t="n">
        <v>37.3</v>
      </c>
      <c r="G22" s="54"/>
      <c r="H22" s="55" t="n">
        <f aca="false">G22*F22</f>
        <v>0</v>
      </c>
      <c r="I22" s="56"/>
      <c r="J22" s="57" t="n">
        <f aca="false">SUM(H22:I22)</f>
        <v>0</v>
      </c>
      <c r="K22" s="57"/>
      <c r="L22" s="58" t="str">
        <f aca="false">IF(AND(H22&gt;0,OR(B22="",C22="")), "Check","OK")</f>
        <v>OK</v>
      </c>
    </row>
    <row r="23" customFormat="false" ht="11.25" hidden="false" customHeight="false" outlineLevel="0" collapsed="false">
      <c r="B23" s="52"/>
      <c r="C23" s="252"/>
      <c r="D23" s="253"/>
      <c r="E23" s="253"/>
      <c r="F23" s="53" t="n">
        <v>37.3</v>
      </c>
      <c r="G23" s="54"/>
      <c r="H23" s="55" t="n">
        <f aca="false">G23*F23</f>
        <v>0</v>
      </c>
      <c r="I23" s="56"/>
      <c r="J23" s="57" t="n">
        <f aca="false">SUM(H23:I23)</f>
        <v>0</v>
      </c>
      <c r="K23" s="57"/>
      <c r="L23" s="58" t="str">
        <f aca="false">IF(AND(H23&gt;0,OR(B23="",C23="")), "Check","OK")</f>
        <v>OK</v>
      </c>
    </row>
    <row r="24" customFormat="false" ht="12" hidden="false" customHeight="false" outlineLevel="0" collapsed="false">
      <c r="B24" s="60"/>
      <c r="C24" s="256"/>
      <c r="D24" s="257"/>
      <c r="E24" s="257"/>
      <c r="F24" s="61" t="n">
        <v>37.3</v>
      </c>
      <c r="G24" s="62"/>
      <c r="H24" s="63" t="n">
        <f aca="false">G24*F24</f>
        <v>0</v>
      </c>
      <c r="I24" s="64"/>
      <c r="J24" s="65" t="n">
        <f aca="false">SUM(H24:I24)</f>
        <v>0</v>
      </c>
      <c r="K24" s="65"/>
      <c r="L24" s="58" t="str">
        <f aca="false">IF(AND(H24&gt;0,OR(B24="",C24="")), "Check","OK")</f>
        <v>OK</v>
      </c>
    </row>
    <row r="25" customFormat="false" ht="22.5" hidden="false" customHeight="false" outlineLevel="0" collapsed="false">
      <c r="B25" s="43" t="s">
        <v>30</v>
      </c>
      <c r="C25" s="67"/>
      <c r="D25" s="68"/>
      <c r="E25" s="68"/>
      <c r="F25" s="45" t="s">
        <v>28</v>
      </c>
      <c r="G25" s="46" t="s">
        <v>29</v>
      </c>
      <c r="H25" s="47" t="n">
        <f aca="false">SUM(H26:H35)</f>
        <v>0</v>
      </c>
      <c r="I25" s="48" t="n">
        <f aca="false">SUM(I26:I35)</f>
        <v>0</v>
      </c>
      <c r="J25" s="49" t="n">
        <f aca="false">SUM(H25:I25)</f>
        <v>0</v>
      </c>
      <c r="K25" s="49"/>
      <c r="L25" s="70"/>
    </row>
    <row r="26" customFormat="false" ht="11.25" hidden="false" customHeight="false" outlineLevel="0" collapsed="false">
      <c r="B26" s="52"/>
      <c r="C26" s="252"/>
      <c r="D26" s="253"/>
      <c r="E26" s="253"/>
      <c r="F26" s="53" t="n">
        <v>37.3</v>
      </c>
      <c r="G26" s="54"/>
      <c r="H26" s="55" t="n">
        <f aca="false">G26*F26</f>
        <v>0</v>
      </c>
      <c r="I26" s="56"/>
      <c r="J26" s="57" t="n">
        <f aca="false">SUM(H26:I26)</f>
        <v>0</v>
      </c>
      <c r="K26" s="57"/>
      <c r="L26" s="58" t="str">
        <f aca="false">IF(AND(H26&gt;0,OR(B26="",C26="")), "Check","OK")</f>
        <v>OK</v>
      </c>
    </row>
    <row r="27" customFormat="false" ht="11.25" hidden="false" customHeight="false" outlineLevel="0" collapsed="false">
      <c r="B27" s="52"/>
      <c r="C27" s="254"/>
      <c r="D27" s="255"/>
      <c r="E27" s="255"/>
      <c r="F27" s="53" t="n">
        <v>37.3</v>
      </c>
      <c r="G27" s="54"/>
      <c r="H27" s="55" t="n">
        <f aca="false">G27*F27</f>
        <v>0</v>
      </c>
      <c r="I27" s="56"/>
      <c r="J27" s="57" t="n">
        <f aca="false">SUM(H27:I27)</f>
        <v>0</v>
      </c>
      <c r="K27" s="57"/>
      <c r="L27" s="58" t="str">
        <f aca="false">IF(AND(H27&gt;0,OR(B27="",C27="")), "Check","OK")</f>
        <v>OK</v>
      </c>
    </row>
    <row r="28" customFormat="false" ht="11.25" hidden="false" customHeight="false" outlineLevel="0" collapsed="false">
      <c r="B28" s="52"/>
      <c r="C28" s="254"/>
      <c r="D28" s="255"/>
      <c r="E28" s="255"/>
      <c r="F28" s="53" t="n">
        <v>37.3</v>
      </c>
      <c r="G28" s="54"/>
      <c r="H28" s="55" t="n">
        <f aca="false">G28*F28</f>
        <v>0</v>
      </c>
      <c r="I28" s="56"/>
      <c r="J28" s="57" t="n">
        <f aca="false">SUM(H28:I28)</f>
        <v>0</v>
      </c>
      <c r="K28" s="57"/>
      <c r="L28" s="58" t="str">
        <f aca="false">IF(AND(H28&gt;0,OR(B28="",C28="")), "Check","OK")</f>
        <v>OK</v>
      </c>
    </row>
    <row r="29" customFormat="false" ht="11.25" hidden="false" customHeight="false" outlineLevel="0" collapsed="false">
      <c r="B29" s="52"/>
      <c r="C29" s="254"/>
      <c r="D29" s="255"/>
      <c r="E29" s="255"/>
      <c r="F29" s="53" t="n">
        <v>37.3</v>
      </c>
      <c r="G29" s="54"/>
      <c r="H29" s="55" t="n">
        <f aca="false">G29*F29</f>
        <v>0</v>
      </c>
      <c r="I29" s="56"/>
      <c r="J29" s="57" t="n">
        <f aca="false">SUM(H29:I29)</f>
        <v>0</v>
      </c>
      <c r="K29" s="57"/>
      <c r="L29" s="58" t="str">
        <f aca="false">IF(AND(H29&gt;0,OR(B29="",C29="")), "Check","OK")</f>
        <v>OK</v>
      </c>
    </row>
    <row r="30" customFormat="false" ht="11.25" hidden="false" customHeight="false" outlineLevel="0" collapsed="false">
      <c r="B30" s="52"/>
      <c r="C30" s="254"/>
      <c r="D30" s="255"/>
      <c r="E30" s="255"/>
      <c r="F30" s="53" t="n">
        <v>37.3</v>
      </c>
      <c r="G30" s="54"/>
      <c r="H30" s="55" t="n">
        <f aca="false">G30*F30</f>
        <v>0</v>
      </c>
      <c r="I30" s="56"/>
      <c r="J30" s="57" t="n">
        <f aca="false">SUM(H30:I30)</f>
        <v>0</v>
      </c>
      <c r="K30" s="57"/>
      <c r="L30" s="58" t="str">
        <f aca="false">IF(AND(H30&gt;0,OR(B30="",C30="")), "Check","OK")</f>
        <v>OK</v>
      </c>
    </row>
    <row r="31" customFormat="false" ht="11.25" hidden="false" customHeight="false" outlineLevel="0" collapsed="false">
      <c r="B31" s="52"/>
      <c r="C31" s="254"/>
      <c r="D31" s="255"/>
      <c r="E31" s="255"/>
      <c r="F31" s="53" t="n">
        <v>37.3</v>
      </c>
      <c r="G31" s="54"/>
      <c r="H31" s="55" t="n">
        <f aca="false">G31*F31</f>
        <v>0</v>
      </c>
      <c r="I31" s="56"/>
      <c r="J31" s="57" t="n">
        <f aca="false">SUM(H31:I31)</f>
        <v>0</v>
      </c>
      <c r="K31" s="57"/>
      <c r="L31" s="58" t="str">
        <f aca="false">IF(AND(H31&gt;0,OR(B31="",C31="")), "Check","OK")</f>
        <v>OK</v>
      </c>
    </row>
    <row r="32" customFormat="false" ht="11.25" hidden="false" customHeight="false" outlineLevel="0" collapsed="false">
      <c r="B32" s="52"/>
      <c r="C32" s="252"/>
      <c r="D32" s="253"/>
      <c r="E32" s="253"/>
      <c r="F32" s="53" t="n">
        <v>37.3</v>
      </c>
      <c r="G32" s="54"/>
      <c r="H32" s="55" t="n">
        <f aca="false">G32*F32</f>
        <v>0</v>
      </c>
      <c r="I32" s="56"/>
      <c r="J32" s="57" t="n">
        <f aca="false">SUM(H32:I32)</f>
        <v>0</v>
      </c>
      <c r="K32" s="57"/>
      <c r="L32" s="58" t="str">
        <f aca="false">IF(AND(H32&gt;0,OR(B32="",C32="")), "Check","OK")</f>
        <v>OK</v>
      </c>
    </row>
    <row r="33" customFormat="false" ht="11.25" hidden="false" customHeight="false" outlineLevel="0" collapsed="false">
      <c r="B33" s="52"/>
      <c r="C33" s="252"/>
      <c r="D33" s="253"/>
      <c r="E33" s="253"/>
      <c r="F33" s="53" t="n">
        <v>37.3</v>
      </c>
      <c r="G33" s="54"/>
      <c r="H33" s="55" t="n">
        <f aca="false">G33*F33</f>
        <v>0</v>
      </c>
      <c r="I33" s="56"/>
      <c r="J33" s="57" t="n">
        <f aca="false">SUM(H33:I33)</f>
        <v>0</v>
      </c>
      <c r="K33" s="57"/>
      <c r="L33" s="58" t="str">
        <f aca="false">IF(AND(H33&gt;0,OR(B33="",C33="")), "Check","OK")</f>
        <v>OK</v>
      </c>
    </row>
    <row r="34" customFormat="false" ht="11.25" hidden="false" customHeight="false" outlineLevel="0" collapsed="false">
      <c r="B34" s="52"/>
      <c r="C34" s="252"/>
      <c r="D34" s="253"/>
      <c r="E34" s="253"/>
      <c r="F34" s="53" t="n">
        <v>37.3</v>
      </c>
      <c r="G34" s="54"/>
      <c r="H34" s="55" t="n">
        <f aca="false">G34*F34</f>
        <v>0</v>
      </c>
      <c r="I34" s="56"/>
      <c r="J34" s="57" t="n">
        <f aca="false">SUM(H34:I34)</f>
        <v>0</v>
      </c>
      <c r="K34" s="57"/>
      <c r="L34" s="58" t="str">
        <f aca="false">IF(AND(H34&gt;0,OR(B34="",C34="")), "Check","OK")</f>
        <v>OK</v>
      </c>
    </row>
    <row r="35" customFormat="false" ht="12" hidden="false" customHeight="false" outlineLevel="0" collapsed="false">
      <c r="B35" s="60"/>
      <c r="C35" s="256"/>
      <c r="D35" s="257"/>
      <c r="E35" s="257"/>
      <c r="F35" s="61" t="n">
        <v>37.3</v>
      </c>
      <c r="G35" s="62"/>
      <c r="H35" s="63" t="n">
        <f aca="false">G35*F35</f>
        <v>0</v>
      </c>
      <c r="I35" s="64"/>
      <c r="J35" s="65" t="n">
        <f aca="false">SUM(H35:I35)</f>
        <v>0</v>
      </c>
      <c r="K35" s="65"/>
      <c r="L35" s="58" t="str">
        <f aca="false">IF(AND(H35&gt;0,OR(B35="",C35="")), "Check","OK")</f>
        <v>OK</v>
      </c>
    </row>
    <row r="36" customFormat="false" ht="12" hidden="false" customHeight="false" outlineLevel="0" collapsed="false">
      <c r="B36" s="36" t="s">
        <v>31</v>
      </c>
      <c r="C36" s="75"/>
      <c r="D36" s="75"/>
      <c r="E36" s="75"/>
      <c r="F36" s="75"/>
      <c r="G36" s="75"/>
      <c r="H36" s="38" t="n">
        <f aca="false">SUM(H37:H41)</f>
        <v>0</v>
      </c>
      <c r="I36" s="39" t="n">
        <f aca="false">SUM(I37:I41)</f>
        <v>0</v>
      </c>
      <c r="J36" s="40" t="n">
        <f aca="false">SUM(H36:I36)</f>
        <v>0</v>
      </c>
      <c r="K36" s="49"/>
      <c r="L36" s="70"/>
    </row>
    <row r="37" customFormat="false" ht="11.25" hidden="false" customHeight="false" outlineLevel="0" collapsed="false">
      <c r="B37" s="52"/>
      <c r="C37" s="71"/>
      <c r="D37" s="71"/>
      <c r="E37" s="71"/>
      <c r="F37" s="71"/>
      <c r="G37" s="71"/>
      <c r="H37" s="72"/>
      <c r="I37" s="56"/>
      <c r="J37" s="57" t="n">
        <f aca="false">SUM(H37:I37)</f>
        <v>0</v>
      </c>
      <c r="K37" s="57"/>
      <c r="L37" s="58" t="str">
        <f aca="false">IF(AND(H37&gt;0,OR(B37="",C37="")), "Check","OK")</f>
        <v>OK</v>
      </c>
    </row>
    <row r="38" customFormat="false" ht="11.25" hidden="false" customHeight="false" outlineLevel="0" collapsed="false">
      <c r="B38" s="52"/>
      <c r="C38" s="71"/>
      <c r="D38" s="71"/>
      <c r="E38" s="71"/>
      <c r="F38" s="71"/>
      <c r="G38" s="71"/>
      <c r="H38" s="72"/>
      <c r="I38" s="56"/>
      <c r="J38" s="57" t="n">
        <f aca="false">SUM(H38:I38)</f>
        <v>0</v>
      </c>
      <c r="K38" s="57"/>
      <c r="L38" s="58" t="str">
        <f aca="false">IF(AND(H38&gt;0,OR(B38="",C38="")), "Check","OK")</f>
        <v>OK</v>
      </c>
    </row>
    <row r="39" customFormat="false" ht="11.25" hidden="false" customHeight="false" outlineLevel="0" collapsed="false">
      <c r="B39" s="52"/>
      <c r="C39" s="71"/>
      <c r="D39" s="71"/>
      <c r="E39" s="71"/>
      <c r="F39" s="71"/>
      <c r="G39" s="71"/>
      <c r="H39" s="72"/>
      <c r="I39" s="56"/>
      <c r="J39" s="57" t="n">
        <f aca="false">SUM(H39:I39)</f>
        <v>0</v>
      </c>
      <c r="K39" s="57"/>
      <c r="L39" s="58" t="str">
        <f aca="false">IF(AND(H39&gt;0,OR(B39="",C39="")), "Check","OK")</f>
        <v>OK</v>
      </c>
    </row>
    <row r="40" customFormat="false" ht="11.25" hidden="false" customHeight="false" outlineLevel="0" collapsed="false">
      <c r="B40" s="52"/>
      <c r="C40" s="71"/>
      <c r="D40" s="71"/>
      <c r="E40" s="71"/>
      <c r="F40" s="71"/>
      <c r="G40" s="71"/>
      <c r="H40" s="72"/>
      <c r="I40" s="56"/>
      <c r="J40" s="57" t="n">
        <f aca="false">SUM(H40:I40)</f>
        <v>0</v>
      </c>
      <c r="K40" s="57"/>
      <c r="L40" s="58" t="str">
        <f aca="false">IF(AND(H40&gt;0,OR(B40="",C40="")), "Check","OK")</f>
        <v>OK</v>
      </c>
    </row>
    <row r="41" customFormat="false" ht="12" hidden="false" customHeight="false" outlineLevel="0" collapsed="false">
      <c r="B41" s="60"/>
      <c r="C41" s="73"/>
      <c r="D41" s="73"/>
      <c r="E41" s="73"/>
      <c r="F41" s="73"/>
      <c r="G41" s="73"/>
      <c r="H41" s="74"/>
      <c r="I41" s="64"/>
      <c r="J41" s="65" t="n">
        <f aca="false">SUM(H41:I41)</f>
        <v>0</v>
      </c>
      <c r="K41" s="65"/>
      <c r="L41" s="58" t="str">
        <f aca="false">IF(AND(H41&gt;0,OR(B41="",C41="")), "Check","OK")</f>
        <v>OK</v>
      </c>
    </row>
    <row r="42" customFormat="false" ht="12" hidden="false" customHeight="false" outlineLevel="0" collapsed="false">
      <c r="B42" s="36" t="s">
        <v>32</v>
      </c>
      <c r="C42" s="75"/>
      <c r="D42" s="75"/>
      <c r="E42" s="75"/>
      <c r="F42" s="75"/>
      <c r="G42" s="75"/>
      <c r="H42" s="38" t="n">
        <f aca="false">SUM(H43:H47)</f>
        <v>0</v>
      </c>
      <c r="I42" s="39" t="n">
        <f aca="false">SUM(I43:I47)</f>
        <v>0</v>
      </c>
      <c r="J42" s="40" t="n">
        <f aca="false">SUM(H42:I42)</f>
        <v>0</v>
      </c>
      <c r="K42" s="40"/>
      <c r="L42" s="76"/>
    </row>
    <row r="43" customFormat="false" ht="11.25" hidden="false" customHeight="false" outlineLevel="0" collapsed="false">
      <c r="B43" s="52"/>
      <c r="C43" s="71"/>
      <c r="D43" s="71"/>
      <c r="E43" s="71"/>
      <c r="F43" s="71"/>
      <c r="G43" s="71"/>
      <c r="H43" s="72"/>
      <c r="I43" s="56"/>
      <c r="J43" s="57" t="n">
        <f aca="false">SUM(H43:I43)</f>
        <v>0</v>
      </c>
      <c r="K43" s="57"/>
      <c r="L43" s="58" t="str">
        <f aca="false">IF(AND(H43&gt;0,OR(B43="",C43="")), "Check","OK")</f>
        <v>OK</v>
      </c>
    </row>
    <row r="44" customFormat="false" ht="11.25" hidden="false" customHeight="false" outlineLevel="0" collapsed="false">
      <c r="B44" s="52"/>
      <c r="C44" s="71"/>
      <c r="D44" s="71"/>
      <c r="E44" s="71"/>
      <c r="F44" s="71"/>
      <c r="G44" s="71"/>
      <c r="H44" s="72"/>
      <c r="I44" s="56"/>
      <c r="J44" s="57" t="n">
        <f aca="false">SUM(H44:I44)</f>
        <v>0</v>
      </c>
      <c r="K44" s="57"/>
      <c r="L44" s="58" t="str">
        <f aca="false">IF(AND(H44&gt;0,OR(B44="",C44="")), "Check","OK")</f>
        <v>OK</v>
      </c>
    </row>
    <row r="45" customFormat="false" ht="11.25" hidden="false" customHeight="false" outlineLevel="0" collapsed="false">
      <c r="B45" s="52"/>
      <c r="C45" s="71"/>
      <c r="D45" s="71"/>
      <c r="E45" s="71"/>
      <c r="F45" s="71"/>
      <c r="G45" s="71"/>
      <c r="H45" s="72"/>
      <c r="I45" s="56"/>
      <c r="J45" s="57" t="n">
        <f aca="false">SUM(H45:I45)</f>
        <v>0</v>
      </c>
      <c r="K45" s="57"/>
      <c r="L45" s="58" t="str">
        <f aca="false">IF(AND(H45&gt;0,OR(B45="",C45="")), "Check","OK")</f>
        <v>OK</v>
      </c>
    </row>
    <row r="46" customFormat="false" ht="11.25" hidden="false" customHeight="false" outlineLevel="0" collapsed="false">
      <c r="B46" s="52"/>
      <c r="C46" s="71"/>
      <c r="D46" s="71"/>
      <c r="E46" s="71"/>
      <c r="F46" s="71"/>
      <c r="G46" s="71"/>
      <c r="H46" s="72"/>
      <c r="I46" s="56"/>
      <c r="J46" s="57" t="n">
        <f aca="false">SUM(H46:I46)</f>
        <v>0</v>
      </c>
      <c r="K46" s="57"/>
      <c r="L46" s="58" t="str">
        <f aca="false">IF(AND(H46&gt;0,OR(B46="",C46="")), "Check","OK")</f>
        <v>OK</v>
      </c>
    </row>
    <row r="47" customFormat="false" ht="12" hidden="false" customHeight="false" outlineLevel="0" collapsed="false">
      <c r="B47" s="60"/>
      <c r="C47" s="73"/>
      <c r="D47" s="73"/>
      <c r="E47" s="73"/>
      <c r="F47" s="73"/>
      <c r="G47" s="73"/>
      <c r="H47" s="74"/>
      <c r="I47" s="64"/>
      <c r="J47" s="65" t="n">
        <f aca="false">SUM(H47:I47)</f>
        <v>0</v>
      </c>
      <c r="K47" s="65"/>
      <c r="L47" s="58" t="str">
        <f aca="false">IF(AND(H47&gt;0,OR(B47="",C47="")), "Check","OK")</f>
        <v>OK</v>
      </c>
    </row>
    <row r="48" customFormat="false" ht="12" hidden="false" customHeight="false" outlineLevel="0" collapsed="false">
      <c r="B48" s="36" t="s">
        <v>33</v>
      </c>
      <c r="C48" s="75"/>
      <c r="D48" s="75"/>
      <c r="E48" s="75"/>
      <c r="F48" s="75"/>
      <c r="G48" s="75"/>
      <c r="H48" s="38" t="n">
        <f aca="false">SUM(H49:H53)</f>
        <v>0</v>
      </c>
      <c r="I48" s="39" t="n">
        <f aca="false">SUM(I49:I53)</f>
        <v>0</v>
      </c>
      <c r="J48" s="40" t="n">
        <f aca="false">SUM(H48:I48)</f>
        <v>0</v>
      </c>
      <c r="K48" s="40"/>
      <c r="L48" s="76"/>
    </row>
    <row r="49" customFormat="false" ht="11.25" hidden="false" customHeight="false" outlineLevel="0" collapsed="false">
      <c r="B49" s="52"/>
      <c r="C49" s="71"/>
      <c r="D49" s="71"/>
      <c r="E49" s="71"/>
      <c r="F49" s="71"/>
      <c r="G49" s="71"/>
      <c r="H49" s="77"/>
      <c r="I49" s="78"/>
      <c r="J49" s="49" t="n">
        <f aca="false">SUM(H49:I49)</f>
        <v>0</v>
      </c>
      <c r="K49" s="57"/>
      <c r="L49" s="58" t="str">
        <f aca="false">IF(AND(H49&gt;0,OR(B49="",C49="")), "Check","OK")</f>
        <v>OK</v>
      </c>
    </row>
    <row r="50" customFormat="false" ht="11.25" hidden="false" customHeight="false" outlineLevel="0" collapsed="false">
      <c r="B50" s="52"/>
      <c r="C50" s="71"/>
      <c r="D50" s="71"/>
      <c r="E50" s="71"/>
      <c r="F50" s="71"/>
      <c r="G50" s="71"/>
      <c r="H50" s="72"/>
      <c r="I50" s="56"/>
      <c r="J50" s="57" t="n">
        <f aca="false">SUM(H50:I50)</f>
        <v>0</v>
      </c>
      <c r="K50" s="57"/>
      <c r="L50" s="58" t="str">
        <f aca="false">IF(AND(H50&gt;0,OR(B50="",C50="")), "Check","OK")</f>
        <v>OK</v>
      </c>
    </row>
    <row r="51" customFormat="false" ht="11.25" hidden="false" customHeight="false" outlineLevel="0" collapsed="false">
      <c r="B51" s="52"/>
      <c r="C51" s="71"/>
      <c r="D51" s="71"/>
      <c r="E51" s="71"/>
      <c r="F51" s="71"/>
      <c r="G51" s="71"/>
      <c r="H51" s="72"/>
      <c r="I51" s="56"/>
      <c r="J51" s="57" t="n">
        <f aca="false">SUM(H51:I51)</f>
        <v>0</v>
      </c>
      <c r="K51" s="57"/>
      <c r="L51" s="58" t="str">
        <f aca="false">IF(AND(H51&gt;0,OR(B51="",C51="")), "Check","OK")</f>
        <v>OK</v>
      </c>
    </row>
    <row r="52" customFormat="false" ht="11.25" hidden="false" customHeight="false" outlineLevel="0" collapsed="false">
      <c r="B52" s="52"/>
      <c r="C52" s="71"/>
      <c r="D52" s="71"/>
      <c r="E52" s="71"/>
      <c r="F52" s="71"/>
      <c r="G52" s="71"/>
      <c r="H52" s="72"/>
      <c r="I52" s="56"/>
      <c r="J52" s="57" t="n">
        <f aca="false">SUM(H52:I52)</f>
        <v>0</v>
      </c>
      <c r="K52" s="57"/>
      <c r="L52" s="58" t="str">
        <f aca="false">IF(AND(H52&gt;0,OR(B52="",C52="")), "Check","OK")</f>
        <v>OK</v>
      </c>
    </row>
    <row r="53" customFormat="false" ht="12" hidden="false" customHeight="false" outlineLevel="0" collapsed="false">
      <c r="B53" s="52"/>
      <c r="C53" s="71"/>
      <c r="D53" s="71"/>
      <c r="E53" s="71"/>
      <c r="F53" s="71"/>
      <c r="G53" s="71"/>
      <c r="H53" s="72"/>
      <c r="I53" s="56"/>
      <c r="J53" s="57" t="n">
        <f aca="false">SUM(H53:I53)</f>
        <v>0</v>
      </c>
      <c r="K53" s="57"/>
      <c r="L53" s="58" t="str">
        <f aca="false">IF(AND(H53&gt;0,OR(B53="",C53="")), "Check","OK")</f>
        <v>OK</v>
      </c>
    </row>
    <row r="54" customFormat="false" ht="32.1" hidden="false" customHeight="true" outlineLevel="0" collapsed="false">
      <c r="B54" s="80" t="s">
        <v>34</v>
      </c>
      <c r="C54" s="37"/>
      <c r="D54" s="37"/>
      <c r="E54" s="37"/>
      <c r="F54" s="37"/>
      <c r="G54" s="37"/>
      <c r="H54" s="38" t="n">
        <f aca="false">SUM(H55:H55)</f>
        <v>0</v>
      </c>
      <c r="I54" s="39" t="n">
        <f aca="false">SUM(I55:I55)</f>
        <v>0</v>
      </c>
      <c r="J54" s="40" t="n">
        <f aca="false">SUM(H54:I54)</f>
        <v>0</v>
      </c>
      <c r="K54" s="50" t="n">
        <v>0.15</v>
      </c>
      <c r="L54" s="81" t="str">
        <f aca="false">IF(H54=0,"",IF((H54/H13)&lt;=K54,"OK","Violazione della soglia. Necessario rivedere i dati prodotti."))</f>
        <v/>
      </c>
    </row>
    <row r="55" customFormat="false" ht="12" hidden="false" customHeight="false" outlineLevel="0" collapsed="false">
      <c r="B55" s="82" t="s">
        <v>35</v>
      </c>
      <c r="C55" s="83"/>
      <c r="D55" s="83"/>
      <c r="E55" s="83"/>
      <c r="F55" s="83"/>
      <c r="G55" s="83"/>
      <c r="H55" s="47" t="n">
        <f aca="false">15%*H13</f>
        <v>0</v>
      </c>
      <c r="I55" s="48"/>
      <c r="J55" s="49" t="n">
        <f aca="false">SUM(H55:I55)</f>
        <v>0</v>
      </c>
      <c r="K55" s="49"/>
      <c r="L55" s="70"/>
      <c r="M55" s="84"/>
    </row>
    <row r="56" customFormat="false" ht="12" hidden="false" customHeight="false" outlineLevel="0" collapsed="false">
      <c r="B56" s="36" t="s">
        <v>36</v>
      </c>
      <c r="C56" s="75"/>
      <c r="D56" s="75"/>
      <c r="E56" s="75"/>
      <c r="F56" s="75"/>
      <c r="G56" s="75"/>
      <c r="H56" s="38" t="n">
        <f aca="false">SUM(H57:H61)</f>
        <v>0</v>
      </c>
      <c r="I56" s="39" t="n">
        <f aca="false">SUM(I57:I61)</f>
        <v>0</v>
      </c>
      <c r="J56" s="40" t="n">
        <f aca="false">SUM(H56:I56)</f>
        <v>0</v>
      </c>
      <c r="K56" s="40"/>
      <c r="L56" s="76"/>
    </row>
    <row r="57" customFormat="false" ht="11.25" hidden="false" customHeight="false" outlineLevel="0" collapsed="false">
      <c r="B57" s="52"/>
      <c r="C57" s="71"/>
      <c r="D57" s="71"/>
      <c r="E57" s="71"/>
      <c r="F57" s="71"/>
      <c r="G57" s="71"/>
      <c r="H57" s="77"/>
      <c r="I57" s="78"/>
      <c r="J57" s="49" t="n">
        <f aca="false">SUM(H57:I57)</f>
        <v>0</v>
      </c>
      <c r="K57" s="57"/>
      <c r="L57" s="58" t="str">
        <f aca="false">IF(AND(H57&gt;0,OR(B57="",C57="")), "Check","OK")</f>
        <v>OK</v>
      </c>
    </row>
    <row r="58" customFormat="false" ht="11.25" hidden="false" customHeight="false" outlineLevel="0" collapsed="false">
      <c r="B58" s="52"/>
      <c r="C58" s="71"/>
      <c r="D58" s="71"/>
      <c r="E58" s="71"/>
      <c r="F58" s="71"/>
      <c r="G58" s="71"/>
      <c r="H58" s="72"/>
      <c r="I58" s="56"/>
      <c r="J58" s="57" t="n">
        <f aca="false">SUM(H58:I58)</f>
        <v>0</v>
      </c>
      <c r="K58" s="57"/>
      <c r="L58" s="58" t="str">
        <f aca="false">IF(AND(H58&gt;0,OR(B58="",C58="")), "Check","OK")</f>
        <v>OK</v>
      </c>
    </row>
    <row r="59" customFormat="false" ht="11.25" hidden="false" customHeight="false" outlineLevel="0" collapsed="false">
      <c r="B59" s="52"/>
      <c r="C59" s="71"/>
      <c r="D59" s="71"/>
      <c r="E59" s="71"/>
      <c r="F59" s="71"/>
      <c r="G59" s="71"/>
      <c r="H59" s="72"/>
      <c r="I59" s="56"/>
      <c r="J59" s="57" t="n">
        <f aca="false">SUM(H59:I59)</f>
        <v>0</v>
      </c>
      <c r="K59" s="57"/>
      <c r="L59" s="58" t="str">
        <f aca="false">IF(AND(H59&gt;0,OR(B59="",C59="")), "Check","OK")</f>
        <v>OK</v>
      </c>
    </row>
    <row r="60" customFormat="false" ht="11.25" hidden="false" customHeight="false" outlineLevel="0" collapsed="false">
      <c r="B60" s="52"/>
      <c r="C60" s="71"/>
      <c r="D60" s="71"/>
      <c r="E60" s="71"/>
      <c r="F60" s="71"/>
      <c r="G60" s="71"/>
      <c r="H60" s="72"/>
      <c r="I60" s="56"/>
      <c r="J60" s="57" t="n">
        <f aca="false">SUM(H60:I60)</f>
        <v>0</v>
      </c>
      <c r="K60" s="57"/>
      <c r="L60" s="58" t="str">
        <f aca="false">IF(AND(H60&gt;0,OR(B60="",C60="")), "Check","OK")</f>
        <v>OK</v>
      </c>
    </row>
    <row r="61" customFormat="false" ht="12" hidden="false" customHeight="false" outlineLevel="0" collapsed="false">
      <c r="B61" s="60"/>
      <c r="C61" s="73"/>
      <c r="D61" s="73"/>
      <c r="E61" s="73"/>
      <c r="F61" s="73"/>
      <c r="G61" s="73"/>
      <c r="H61" s="74"/>
      <c r="I61" s="64"/>
      <c r="J61" s="65" t="n">
        <f aca="false">SUM(H61:I61)</f>
        <v>0</v>
      </c>
      <c r="K61" s="65"/>
      <c r="L61" s="58" t="str">
        <f aca="false">IF(AND(H61&gt;0,OR(B61="",C61="")), "Check","OK")</f>
        <v>OK</v>
      </c>
    </row>
    <row r="62" customFormat="false" ht="52.5" hidden="false" customHeight="true" outlineLevel="0" collapsed="false">
      <c r="B62" s="85" t="s">
        <v>37</v>
      </c>
      <c r="C62" s="85"/>
      <c r="D62" s="85"/>
      <c r="E62" s="85"/>
      <c r="F62" s="85"/>
      <c r="G62" s="85"/>
      <c r="H62" s="85"/>
      <c r="I62" s="85"/>
      <c r="J62" s="85"/>
      <c r="K62" s="85"/>
      <c r="L62" s="85"/>
    </row>
    <row r="63" customFormat="false" ht="11.25" hidden="true" customHeight="false" outlineLevel="0" collapsed="false">
      <c r="B63" s="242"/>
      <c r="C63" s="242"/>
      <c r="D63" s="242"/>
      <c r="E63" s="242"/>
      <c r="F63" s="242"/>
      <c r="G63" s="242"/>
      <c r="H63" s="242"/>
      <c r="I63" s="242"/>
      <c r="J63" s="242"/>
      <c r="K63" s="243"/>
      <c r="L63" s="58" t="str">
        <f aca="false">IF((COUNTIF(L14:L61,"check"))&gt;0,"CHECK","OK")</f>
        <v>OK</v>
      </c>
    </row>
    <row r="64" customFormat="false" ht="11.25" hidden="false" customHeight="false" outlineLevel="0" collapsed="false">
      <c r="B64" s="242"/>
      <c r="C64" s="242"/>
      <c r="D64" s="242"/>
      <c r="E64" s="242"/>
      <c r="F64" s="242"/>
      <c r="G64" s="242"/>
      <c r="H64" s="242"/>
      <c r="I64" s="242"/>
      <c r="J64" s="242"/>
      <c r="K64" s="243"/>
      <c r="L64" s="243"/>
    </row>
    <row r="65" customFormat="false" ht="16.5" hidden="false" customHeight="false" outlineLevel="0" collapsed="false">
      <c r="B65" s="112" t="s">
        <v>38</v>
      </c>
      <c r="C65" s="135"/>
      <c r="D65" s="135"/>
      <c r="E65" s="135"/>
      <c r="F65" s="135"/>
      <c r="G65" s="135"/>
      <c r="H65" s="135"/>
      <c r="I65" s="135"/>
      <c r="J65" s="135"/>
      <c r="K65" s="113"/>
      <c r="L65" s="113"/>
    </row>
    <row r="66" customFormat="false" ht="24" hidden="false" customHeight="true" outlineLevel="0" collapsed="false">
      <c r="B66" s="88" t="str">
        <f aca="false">B3</f>
        <v>Denominazione del Soggetto richiedente il contributo</v>
      </c>
      <c r="C66" s="88" t="n">
        <f aca="false">C3</f>
        <v>0</v>
      </c>
      <c r="D66" s="91" t="n">
        <f aca="false">D3</f>
        <v>0</v>
      </c>
      <c r="E66" s="258" t="str">
        <f aca="false">E3</f>
        <v>Controllo</v>
      </c>
      <c r="F66" s="259" t="s">
        <v>39</v>
      </c>
      <c r="G66" s="260" t="s">
        <v>40</v>
      </c>
      <c r="H66" s="260"/>
      <c r="I66" s="93" t="s">
        <v>41</v>
      </c>
      <c r="J66" s="89" t="s">
        <v>42</v>
      </c>
      <c r="K66" s="94" t="s">
        <v>43</v>
      </c>
      <c r="L66" s="94" t="s">
        <v>223</v>
      </c>
    </row>
    <row r="67" customFormat="false" ht="12.75" hidden="false" customHeight="false" outlineLevel="0" collapsed="false">
      <c r="B67" s="88" t="n">
        <f aca="false">B4</f>
        <v>0</v>
      </c>
      <c r="C67" s="88" t="n">
        <f aca="false">C4</f>
        <v>0</v>
      </c>
      <c r="D67" s="91" t="n">
        <f aca="false">D4</f>
        <v>0</v>
      </c>
      <c r="E67" s="258" t="n">
        <f aca="false">E4</f>
        <v>0</v>
      </c>
      <c r="F67" s="259"/>
      <c r="G67" s="260"/>
      <c r="H67" s="260"/>
      <c r="I67" s="96" t="s">
        <v>45</v>
      </c>
      <c r="J67" s="95"/>
      <c r="K67" s="97" t="s">
        <v>45</v>
      </c>
      <c r="L67" s="97" t="s">
        <v>45</v>
      </c>
    </row>
    <row r="68" customFormat="false" ht="22.15" hidden="false" customHeight="true" outlineLevel="0" collapsed="false">
      <c r="B68" s="261" t="str">
        <f aca="false">IF(B6="","",B6)</f>
        <v/>
      </c>
      <c r="C68" s="261"/>
      <c r="D68" s="101" t="str">
        <f aca="false">D6</f>
        <v>Organismo di Ricerca</v>
      </c>
      <c r="E68" s="100" t="str">
        <f aca="false">E6</f>
        <v>Compilare i campi bianchi</v>
      </c>
      <c r="F68" s="101" t="str">
        <f aca="false">IF(D68="","",IF(D68="Organismo di Ricerca","Art. 25 - Reg. 651/2014"))</f>
        <v>Art. 25 - Reg. 651/2014</v>
      </c>
      <c r="G68" s="102"/>
      <c r="H68" s="102"/>
      <c r="I68" s="102"/>
      <c r="J68" s="102"/>
      <c r="K68" s="102"/>
      <c r="L68" s="102"/>
    </row>
    <row r="69" customFormat="false" ht="22.15" hidden="false" customHeight="true" outlineLevel="0" collapsed="false">
      <c r="B69" s="261"/>
      <c r="C69" s="261"/>
      <c r="D69" s="101" t="e">
        <f aca="false">#REF!</f>
        <v>#REF!</v>
      </c>
      <c r="E69" s="100" t="e">
        <f aca="false">#REF!</f>
        <v>#REF!</v>
      </c>
      <c r="F69" s="101"/>
      <c r="G69" s="103" t="s">
        <v>46</v>
      </c>
      <c r="H69" s="103"/>
      <c r="I69" s="104" t="str">
        <f aca="false">IF(AND(L12="OK",L14="OK",L54="OK",'2 - OdR'!F3="Articolazione temporale coerente con punto 3)",'2 - OdR'!G58="OK"),H12,"")</f>
        <v/>
      </c>
      <c r="J69" s="105" t="str">
        <f aca="false">IF(OR(F68="",I69=""),"",IF(D68="Organismo di Ricerca",100%))</f>
        <v/>
      </c>
      <c r="K69" s="106" t="str">
        <f aca="false">IF(OR(I69="",J69=""),"",J69*I69)</f>
        <v/>
      </c>
      <c r="L69" s="107" t="n">
        <f aca="false">IF(AND('3 -OdR'!B14="OK",K72&gt;0),'1- OdR'!K72,0)</f>
        <v>0</v>
      </c>
    </row>
    <row r="70" customFormat="false" ht="22.15" hidden="false" customHeight="true" outlineLevel="0" collapsed="false">
      <c r="B70" s="261"/>
      <c r="C70" s="261"/>
      <c r="D70" s="101" t="e">
        <f aca="false">#REF!</f>
        <v>#REF!</v>
      </c>
      <c r="E70" s="100" t="e">
        <f aca="false">#REF!</f>
        <v>#REF!</v>
      </c>
      <c r="F70" s="101"/>
      <c r="G70" s="103"/>
      <c r="H70" s="103"/>
      <c r="I70" s="104"/>
      <c r="J70" s="105"/>
      <c r="K70" s="106"/>
      <c r="L70" s="107"/>
    </row>
    <row r="71" customFormat="false" ht="22.15" hidden="false" customHeight="true" outlineLevel="0" collapsed="false">
      <c r="B71" s="261"/>
      <c r="C71" s="261"/>
      <c r="D71" s="101" t="e">
        <f aca="false">#REF!</f>
        <v>#REF!</v>
      </c>
      <c r="E71" s="100" t="e">
        <f aca="false">#REF!</f>
        <v>#REF!</v>
      </c>
      <c r="F71" s="101"/>
      <c r="G71" s="103"/>
      <c r="H71" s="103"/>
      <c r="I71" s="104"/>
      <c r="J71" s="105"/>
      <c r="K71" s="106"/>
      <c r="L71" s="107"/>
    </row>
    <row r="72" customFormat="false" ht="22.15" hidden="false" customHeight="true" outlineLevel="0" collapsed="false">
      <c r="B72" s="261"/>
      <c r="C72" s="261"/>
      <c r="D72" s="101" t="e">
        <f aca="false">#REF!</f>
        <v>#REF!</v>
      </c>
      <c r="E72" s="100" t="e">
        <f aca="false">#REF!</f>
        <v>#REF!</v>
      </c>
      <c r="F72" s="101"/>
      <c r="G72" s="108" t="s">
        <v>22</v>
      </c>
      <c r="H72" s="108"/>
      <c r="I72" s="262" t="n">
        <f aca="false">SUM(I69:I71)</f>
        <v>0</v>
      </c>
      <c r="J72" s="105"/>
      <c r="K72" s="110" t="n">
        <f aca="false">SUM(K69:K71)</f>
        <v>0</v>
      </c>
      <c r="L72" s="107"/>
    </row>
    <row r="73" customFormat="false" ht="40.15" hidden="false" customHeight="true" outlineLevel="0" collapsed="false">
      <c r="B73" s="111" t="s">
        <v>47</v>
      </c>
      <c r="C73" s="111"/>
      <c r="D73" s="111"/>
      <c r="E73" s="111"/>
      <c r="F73" s="111"/>
      <c r="G73" s="111"/>
      <c r="H73" s="111"/>
      <c r="I73" s="111"/>
      <c r="J73" s="111"/>
      <c r="K73" s="111"/>
      <c r="L73" s="111"/>
    </row>
  </sheetData>
  <sheetProtection algorithmName="SHA-512" hashValue="mpUkVcjPbiiP5lXtrCNVzFondPmN2wWvirWdA7ntPzHusP4JOE/DmqrY9HGmR0BrV3hcKVMKdoS18+37yRXpQQ==" saltValue="ADpX/VHQkHvlgIG9tkjglA==" spinCount="100000" sheet="true" objects="true" scenarios="true"/>
  <mergeCells count="51">
    <mergeCell ref="B3:D5"/>
    <mergeCell ref="E3:E5"/>
    <mergeCell ref="B6:C6"/>
    <mergeCell ref="B7:L7"/>
    <mergeCell ref="C11:G11"/>
    <mergeCell ref="C12:G12"/>
    <mergeCell ref="C13:G13"/>
    <mergeCell ref="C36:G36"/>
    <mergeCell ref="C37:G37"/>
    <mergeCell ref="C38:G38"/>
    <mergeCell ref="C39:G39"/>
    <mergeCell ref="C40:G40"/>
    <mergeCell ref="C41:G41"/>
    <mergeCell ref="C42:G42"/>
    <mergeCell ref="C43:G43"/>
    <mergeCell ref="C44:G44"/>
    <mergeCell ref="C45:G45"/>
    <mergeCell ref="C46:G46"/>
    <mergeCell ref="C47:G47"/>
    <mergeCell ref="C48:G48"/>
    <mergeCell ref="C49:G49"/>
    <mergeCell ref="C50:G50"/>
    <mergeCell ref="C51:G51"/>
    <mergeCell ref="C52:G52"/>
    <mergeCell ref="C53:G53"/>
    <mergeCell ref="C54:G54"/>
    <mergeCell ref="C55:G55"/>
    <mergeCell ref="C56:G56"/>
    <mergeCell ref="C57:G57"/>
    <mergeCell ref="C58:G58"/>
    <mergeCell ref="C59:G59"/>
    <mergeCell ref="C60:G60"/>
    <mergeCell ref="C61:G61"/>
    <mergeCell ref="B62:L62"/>
    <mergeCell ref="B66:C67"/>
    <mergeCell ref="D66:D67"/>
    <mergeCell ref="E66:E67"/>
    <mergeCell ref="F66:F67"/>
    <mergeCell ref="G66:H67"/>
    <mergeCell ref="B68:C72"/>
    <mergeCell ref="D68:D72"/>
    <mergeCell ref="E68:E72"/>
    <mergeCell ref="F68:F72"/>
    <mergeCell ref="G68:L68"/>
    <mergeCell ref="G69:H71"/>
    <mergeCell ref="I69:I71"/>
    <mergeCell ref="J69:J72"/>
    <mergeCell ref="K69:K71"/>
    <mergeCell ref="L69:L72"/>
    <mergeCell ref="G72:H72"/>
    <mergeCell ref="B73:L73"/>
  </mergeCells>
  <conditionalFormatting sqref="L14">
    <cfRule type="containsText" priority="2" operator="containsText" aboveAverage="0" equalAverage="0" bottom="0" percent="0" rank="0" text="OK" dxfId="120">
      <formula>NOT(ISERROR(SEARCH("OK",L14)))</formula>
    </cfRule>
    <cfRule type="containsText" priority="3" operator="containsText" aboveAverage="0" equalAverage="0" bottom="0" percent="0" rank="0" text="Violazione della soglia. Necessario rivedere i dati prodotti." dxfId="121">
      <formula>NOT(ISERROR(SEARCH("Violazione della soglia. Necessario rivedere i dati prodotti.",L14)))</formula>
    </cfRule>
  </conditionalFormatting>
  <conditionalFormatting sqref="E6">
    <cfRule type="containsText" priority="4" operator="containsText" aboveAverage="0" equalAverage="0" bottom="0" percent="0" rank="0" text="ERRORE: solo le Piccole Imprese ammissibili per creazione di nuove imprese in de minimis. RIFORMULARE" dxfId="122">
      <formula>NOT(ISERROR(SEARCH("ERRORE: solo le Piccole Imprese ammissibili per creazione di nuove imprese in de minimis. RIFORMULARE",E6)))</formula>
    </cfRule>
    <cfRule type="containsText" priority="5" operator="containsText" aboveAverage="0" equalAverage="0" bottom="0" percent="0" rank="0" text="OK" dxfId="123">
      <formula>NOT(ISERROR(SEARCH("OK",E6)))</formula>
    </cfRule>
    <cfRule type="containsText" priority="6" operator="containsText" aboveAverage="0" equalAverage="0" bottom="0" percent="0" rank="0" text="ERRORE: solo le Piccole Imprese sono ammissibili a contributo ai sensi dell'Art. 22del Reg. 651. RIFORMULARE" dxfId="124">
      <formula>NOT(ISERROR(SEARCH("ERRORE: solo le Piccole Imprese sono ammissibili a contributo ai sensi dell'Art. 22del Reg. 651. RIFORMULARE",E6)))</formula>
    </cfRule>
  </conditionalFormatting>
  <conditionalFormatting sqref="E68:E72">
    <cfRule type="containsText" priority="7" operator="containsText" aboveAverage="0" equalAverage="0" bottom="0" percent="0" rank="0" text="OK" dxfId="125">
      <formula>NOT(ISERROR(SEARCH("OK",E68)))</formula>
    </cfRule>
    <cfRule type="containsText" priority="8" operator="containsText" aboveAverage="0" equalAverage="0" bottom="0" percent="0" rank="0" text="ERRORE: solo le Piccole Imprese sono ammissibili a contributo ai sensi dell'Art. 22del Reg. 651. RIFORMULARE" dxfId="126">
      <formula>NOT(ISERROR(SEARCH("ERRORE: solo le Piccole Imprese sono ammissibili a contributo ai sensi dell'Art. 22del Reg. 651. RIFORMULARE",E68)))</formula>
    </cfRule>
  </conditionalFormatting>
  <conditionalFormatting sqref="L12">
    <cfRule type="containsText" priority="9" operator="containsText" aboveAverage="0" equalAverage="0" bottom="0" percent="0" rank="0" text="Rivedere importi spesa ammissibile" dxfId="127">
      <formula>NOT(ISERROR(SEARCH("Rivedere importi spesa ammissibile",L12)))</formula>
    </cfRule>
    <cfRule type="containsText" priority="10" operator="containsText" aboveAverage="0" equalAverage="0" bottom="0" percent="0" rank="0" text="OK" dxfId="128">
      <formula>NOT(ISERROR(SEARCH("OK",L12)))</formula>
    </cfRule>
    <cfRule type="containsText" priority="11" operator="containsText" aboveAverage="0" equalAverage="0" bottom="0" percent="0" rank="0" text="NON AMMISSIBILE" dxfId="129">
      <formula>NOT(ISERROR(SEARCH("NON AMMISSIBILE",L12)))</formula>
    </cfRule>
  </conditionalFormatting>
  <conditionalFormatting sqref="K69 K72">
    <cfRule type="cellIs" priority="12" operator="greaterThan" aboveAverage="0" equalAverage="0" bottom="0" percent="0" rank="0" text="" dxfId="130">
      <formula>0</formula>
    </cfRule>
  </conditionalFormatting>
  <conditionalFormatting sqref="L69">
    <cfRule type="cellIs" priority="13" operator="greaterThan" aboveAverage="0" equalAverage="0" bottom="0" percent="0" rank="0" text="" dxfId="131">
      <formula>0</formula>
    </cfRule>
  </conditionalFormatting>
  <conditionalFormatting sqref="L54">
    <cfRule type="containsText" priority="14" operator="containsText" aboveAverage="0" equalAverage="0" bottom="0" percent="0" rank="0" text="OK" dxfId="132">
      <formula>NOT(ISERROR(SEARCH("OK",L54)))</formula>
    </cfRule>
    <cfRule type="containsText" priority="15" operator="containsText" aboveAverage="0" equalAverage="0" bottom="0" percent="0" rank="0" text="Violazione della soglia. Necessario rivedere i dati prodotti." dxfId="133">
      <formula>NOT(ISERROR(SEARCH("Violazione della soglia. Necessario rivedere i dati prodotti.",L54)))</formula>
    </cfRule>
  </conditionalFormatting>
  <conditionalFormatting sqref="L15">
    <cfRule type="containsText" priority="16" operator="containsText" aboveAverage="0" equalAverage="0" bottom="0" percent="0" rank="0" text="ok" dxfId="134">
      <formula>NOT(ISERROR(SEARCH("ok",L15)))</formula>
    </cfRule>
    <cfRule type="containsText" priority="17" operator="containsText" aboveAverage="0" equalAverage="0" bottom="0" percent="0" rank="0" text="Check" dxfId="135">
      <formula>NOT(ISERROR(SEARCH("Check",L15)))</formula>
    </cfRule>
  </conditionalFormatting>
  <conditionalFormatting sqref="L63">
    <cfRule type="containsText" priority="18" operator="containsText" aboveAverage="0" equalAverage="0" bottom="0" percent="0" rank="0" text="ok" dxfId="136">
      <formula>NOT(ISERROR(SEARCH("ok",L63)))</formula>
    </cfRule>
    <cfRule type="containsText" priority="19" operator="containsText" aboveAverage="0" equalAverage="0" bottom="0" percent="0" rank="0" text="Check" dxfId="137">
      <formula>NOT(ISERROR(SEARCH("Check",L63)))</formula>
    </cfRule>
  </conditionalFormatting>
  <conditionalFormatting sqref="L57:L61 L49:L53 L43:L47 L37:L41 L26:L35 L16:L24">
    <cfRule type="containsText" priority="20" operator="containsText" aboveAverage="0" equalAverage="0" bottom="0" percent="0" rank="0" text="ok" dxfId="138">
      <formula>NOT(ISERROR(SEARCH("ok",L16)))</formula>
    </cfRule>
    <cfRule type="containsText" priority="21" operator="containsText" aboveAverage="0" equalAverage="0" bottom="0" percent="0" rank="0" text="Check" dxfId="139">
      <formula>NOT(ISERROR(SEARCH("Check",L16)))</formula>
    </cfRule>
  </conditionalFormatting>
  <printOptions headings="false" gridLines="false" gridLinesSet="true" horizontalCentered="true" verticalCentered="true"/>
  <pageMargins left="0.118055555555556" right="0.118055555555556" top="0.157638888888889" bottom="0.196527777777778" header="0.511805555555555" footer="0.511805555555555"/>
  <pageSetup paperSize="9" scale="70" firstPageNumber="0" fitToWidth="1" fitToHeight="1" pageOrder="downThenOver" orientation="landscape" blackAndWhite="false" draft="false" cellComments="none" useFirstPageNumber="false" horizontalDpi="300" verticalDpi="300" copies="1"/>
  <headerFooter differentFirst="false" differentOddEven="false">
    <oddHeader/>
    <oddFooter/>
  </headerFooter>
  <rowBreaks count="1" manualBreakCount="1">
    <brk id="64" man="true" max="16383" min="0"/>
  </rowBreaks>
</worksheet>
</file>

<file path=xl/worksheets/sheet22.xml><?xml version="1.0" encoding="utf-8"?>
<worksheet xmlns="http://schemas.openxmlformats.org/spreadsheetml/2006/main" xmlns:r="http://schemas.openxmlformats.org/officeDocument/2006/relationships">
  <sheetPr filterMode="false">
    <tabColor rgb="FFFFCC66"/>
    <pageSetUpPr fitToPage="false"/>
  </sheetPr>
  <dimension ref="B2:V64"/>
  <sheetViews>
    <sheetView showFormulas="false" showGridLines="false" showRowColHeaders="true" showZeros="true" rightToLeft="false" tabSelected="false" showOutlineSymbols="true" defaultGridColor="true" view="pageBreakPreview" topLeftCell="C1" colorId="64" zoomScale="75" zoomScaleNormal="90" zoomScalePageLayoutView="75" workbookViewId="0">
      <selection pane="topLeft" activeCell="E58" activeCellId="0" sqref="E58"/>
    </sheetView>
  </sheetViews>
  <sheetFormatPr defaultRowHeight="11.25" zeroHeight="false" outlineLevelRow="0" outlineLevelCol="0"/>
  <cols>
    <col collapsed="false" customWidth="true" hidden="false" outlineLevel="0" max="1" min="1" style="0" width="8.92"/>
    <col collapsed="false" customWidth="true" hidden="false" outlineLevel="0" max="2" min="2" style="0" width="46.5"/>
    <col collapsed="false" customWidth="true" hidden="false" outlineLevel="0" max="21" min="3" style="0" width="14.83"/>
    <col collapsed="false" customWidth="true" hidden="false" outlineLevel="0" max="1025" min="22" style="0" width="8.92"/>
  </cols>
  <sheetData>
    <row r="2" customFormat="false" ht="15.75" hidden="false" customHeight="false" outlineLevel="0" collapsed="false">
      <c r="B2" s="112" t="s">
        <v>48</v>
      </c>
      <c r="C2" s="113"/>
      <c r="D2" s="113"/>
      <c r="E2" s="113"/>
      <c r="F2" s="113"/>
      <c r="G2" s="113"/>
      <c r="H2" s="113"/>
      <c r="I2" s="113"/>
      <c r="J2" s="113"/>
      <c r="K2" s="113"/>
      <c r="L2" s="113"/>
      <c r="M2" s="113"/>
      <c r="N2" s="113"/>
      <c r="O2" s="113"/>
      <c r="P2" s="113"/>
      <c r="Q2" s="113"/>
      <c r="R2" s="113"/>
      <c r="S2" s="113"/>
      <c r="T2" s="113"/>
      <c r="U2" s="113"/>
      <c r="V2" s="251"/>
    </row>
    <row r="3" customFormat="false" ht="11.25" hidden="false" customHeight="true" outlineLevel="0" collapsed="false">
      <c r="B3" s="114" t="s">
        <v>49</v>
      </c>
      <c r="C3" s="114"/>
      <c r="D3" s="114"/>
      <c r="E3" s="114"/>
      <c r="F3" s="115" t="str">
        <f aca="false">IF(U6="","",IF(V56="OK","Articolazione temporale coerente con punto 3)","Predisporre/Rivedere articolazione temporale"))</f>
        <v>Articolazione temporale coerente con punto 3)</v>
      </c>
      <c r="G3" s="115"/>
      <c r="H3" s="115"/>
      <c r="I3" s="115"/>
      <c r="J3" s="113"/>
      <c r="K3" s="113"/>
      <c r="L3" s="113"/>
      <c r="M3" s="113"/>
      <c r="N3" s="113"/>
      <c r="O3" s="113"/>
      <c r="P3" s="113"/>
      <c r="Q3" s="113"/>
      <c r="R3" s="113"/>
      <c r="S3" s="113"/>
      <c r="T3" s="113"/>
      <c r="U3" s="113"/>
      <c r="V3" s="251"/>
    </row>
    <row r="4" customFormat="false" ht="12" hidden="false" customHeight="false" outlineLevel="0" collapsed="false">
      <c r="B4" s="116"/>
      <c r="C4" s="113"/>
      <c r="D4" s="113"/>
      <c r="E4" s="113"/>
      <c r="F4" s="113"/>
      <c r="G4" s="113"/>
      <c r="H4" s="113"/>
      <c r="I4" s="113"/>
      <c r="J4" s="113"/>
      <c r="K4" s="113"/>
      <c r="L4" s="113"/>
      <c r="M4" s="113"/>
      <c r="N4" s="113"/>
      <c r="O4" s="113"/>
      <c r="P4" s="113"/>
      <c r="Q4" s="113"/>
      <c r="R4" s="113"/>
      <c r="S4" s="113"/>
      <c r="T4" s="113"/>
      <c r="U4" s="113"/>
      <c r="V4" s="251"/>
    </row>
    <row r="5" customFormat="false" ht="12" hidden="false" customHeight="false" outlineLevel="0" collapsed="false">
      <c r="B5" s="263" t="s">
        <v>18</v>
      </c>
      <c r="C5" s="24" t="s">
        <v>50</v>
      </c>
      <c r="D5" s="27" t="s">
        <v>51</v>
      </c>
      <c r="E5" s="27" t="s">
        <v>52</v>
      </c>
      <c r="F5" s="27" t="s">
        <v>53</v>
      </c>
      <c r="G5" s="27" t="s">
        <v>54</v>
      </c>
      <c r="H5" s="27" t="s">
        <v>55</v>
      </c>
      <c r="I5" s="27" t="s">
        <v>56</v>
      </c>
      <c r="J5" s="27" t="s">
        <v>57</v>
      </c>
      <c r="K5" s="27" t="s">
        <v>58</v>
      </c>
      <c r="L5" s="27" t="s">
        <v>59</v>
      </c>
      <c r="M5" s="27" t="s">
        <v>60</v>
      </c>
      <c r="N5" s="27" t="s">
        <v>61</v>
      </c>
      <c r="O5" s="27" t="s">
        <v>62</v>
      </c>
      <c r="P5" s="27" t="s">
        <v>63</v>
      </c>
      <c r="Q5" s="27" t="s">
        <v>64</v>
      </c>
      <c r="R5" s="27" t="s">
        <v>65</v>
      </c>
      <c r="S5" s="27" t="s">
        <v>66</v>
      </c>
      <c r="T5" s="27" t="s">
        <v>67</v>
      </c>
      <c r="U5" s="28" t="s">
        <v>22</v>
      </c>
      <c r="V5" s="251"/>
    </row>
    <row r="6" customFormat="false" ht="12.75" hidden="false" customHeight="false" outlineLevel="0" collapsed="false">
      <c r="B6" s="264" t="s">
        <v>25</v>
      </c>
      <c r="C6" s="118" t="n">
        <f aca="false">C7+C30+C36+C42+C48+C50</f>
        <v>0</v>
      </c>
      <c r="D6" s="118" t="n">
        <f aca="false">D7+D30+D36+D42+D48+D50</f>
        <v>0</v>
      </c>
      <c r="E6" s="118" t="n">
        <f aca="false">E7+E30+E36+E42+E48+E50</f>
        <v>0</v>
      </c>
      <c r="F6" s="118" t="n">
        <f aca="false">F7+F30+F36+F42+F48+F50</f>
        <v>0</v>
      </c>
      <c r="G6" s="118" t="n">
        <f aca="false">G7+G30+G36+G42+G48+G50</f>
        <v>0</v>
      </c>
      <c r="H6" s="118" t="n">
        <f aca="false">H7+H30+H36+H42+H48+H50</f>
        <v>0</v>
      </c>
      <c r="I6" s="118" t="n">
        <f aca="false">I7+I30+I36+I42+I48+I50</f>
        <v>0</v>
      </c>
      <c r="J6" s="118" t="n">
        <f aca="false">J7+J30+J36+J42+J48+J50</f>
        <v>0</v>
      </c>
      <c r="K6" s="118" t="n">
        <f aca="false">K7+K30+K36+K42+K48+K50</f>
        <v>0</v>
      </c>
      <c r="L6" s="118" t="n">
        <f aca="false">L7+L30+L36+L42+L48+L50</f>
        <v>0</v>
      </c>
      <c r="M6" s="118" t="n">
        <f aca="false">M7+M30+M36+M42+M48+M50</f>
        <v>0</v>
      </c>
      <c r="N6" s="118" t="n">
        <f aca="false">N7+N30+N36+N42+N48+N50</f>
        <v>0</v>
      </c>
      <c r="O6" s="118" t="n">
        <f aca="false">O7+O30+O36+O42+O48+O50</f>
        <v>0</v>
      </c>
      <c r="P6" s="118" t="n">
        <f aca="false">P7+P30+P36+P42+P48+P50</f>
        <v>0</v>
      </c>
      <c r="Q6" s="118" t="n">
        <f aca="false">Q7+Q30+Q36+Q42+Q48+Q50</f>
        <v>0</v>
      </c>
      <c r="R6" s="118" t="n">
        <f aca="false">R7+R30+R36+R42+R48+R50</f>
        <v>0</v>
      </c>
      <c r="S6" s="118" t="n">
        <f aca="false">S7+S30+S36+S42+S48+S50</f>
        <v>0</v>
      </c>
      <c r="T6" s="118" t="n">
        <f aca="false">T7+T30+T36+T42+T48+T50</f>
        <v>0</v>
      </c>
      <c r="U6" s="118" t="n">
        <f aca="false">SUM(C6:T6)</f>
        <v>0</v>
      </c>
      <c r="V6" s="119" t="str">
        <f aca="false">IF(U6='1- OdR'!H12,"OK","CHECK")</f>
        <v>OK</v>
      </c>
    </row>
    <row r="7" customFormat="false" ht="12" hidden="false" customHeight="false" outlineLevel="0" collapsed="false">
      <c r="B7" s="36" t="str">
        <f aca="false">'1- OdR'!B13</f>
        <v>Spese per il personale</v>
      </c>
      <c r="C7" s="38" t="n">
        <f aca="false">C8+C19</f>
        <v>0</v>
      </c>
      <c r="D7" s="38" t="n">
        <f aca="false">D8+D19</f>
        <v>0</v>
      </c>
      <c r="E7" s="38" t="n">
        <f aca="false">E8+E19</f>
        <v>0</v>
      </c>
      <c r="F7" s="38" t="n">
        <f aca="false">F8+F19</f>
        <v>0</v>
      </c>
      <c r="G7" s="38" t="n">
        <f aca="false">G8+G19</f>
        <v>0</v>
      </c>
      <c r="H7" s="38" t="n">
        <f aca="false">H8+H19</f>
        <v>0</v>
      </c>
      <c r="I7" s="38" t="n">
        <f aca="false">I8+I19</f>
        <v>0</v>
      </c>
      <c r="J7" s="38" t="n">
        <f aca="false">J8+J19</f>
        <v>0</v>
      </c>
      <c r="K7" s="38" t="n">
        <f aca="false">K8+K19</f>
        <v>0</v>
      </c>
      <c r="L7" s="38" t="n">
        <f aca="false">L8+L19</f>
        <v>0</v>
      </c>
      <c r="M7" s="38" t="n">
        <f aca="false">M8+M19</f>
        <v>0</v>
      </c>
      <c r="N7" s="38" t="n">
        <f aca="false">N8+N19</f>
        <v>0</v>
      </c>
      <c r="O7" s="38" t="n">
        <f aca="false">O8+O19</f>
        <v>0</v>
      </c>
      <c r="P7" s="38" t="n">
        <f aca="false">P8+P19</f>
        <v>0</v>
      </c>
      <c r="Q7" s="38" t="n">
        <f aca="false">Q8+Q19</f>
        <v>0</v>
      </c>
      <c r="R7" s="38" t="n">
        <f aca="false">R8+R19</f>
        <v>0</v>
      </c>
      <c r="S7" s="38" t="n">
        <f aca="false">S8+S19</f>
        <v>0</v>
      </c>
      <c r="T7" s="38" t="n">
        <f aca="false">T8+T19</f>
        <v>0</v>
      </c>
      <c r="U7" s="38" t="n">
        <f aca="false">SUM(C7:T7)</f>
        <v>0</v>
      </c>
      <c r="V7" s="119" t="str">
        <f aca="false">IF(U7='1- OdR'!H13,"OK","CHECK")</f>
        <v>OK</v>
      </c>
    </row>
    <row r="8" customFormat="false" ht="33.75" hidden="false" customHeight="false" outlineLevel="0" collapsed="false">
      <c r="B8" s="43" t="str">
        <f aca="false">'1- OdR'!B14</f>
        <v>i. Personale dipendente o non dipendente addetto al coordinamento e gestione amministrativa del progetto (project management)</v>
      </c>
      <c r="C8" s="47" t="n">
        <f aca="false">SUM(C9:C18)</f>
        <v>0</v>
      </c>
      <c r="D8" s="47" t="n">
        <f aca="false">SUM(D9:D18)</f>
        <v>0</v>
      </c>
      <c r="E8" s="47" t="n">
        <f aca="false">SUM(E9:E18)</f>
        <v>0</v>
      </c>
      <c r="F8" s="47" t="n">
        <f aca="false">SUM(F9:F18)</f>
        <v>0</v>
      </c>
      <c r="G8" s="47" t="n">
        <f aca="false">SUM(G9:G18)</f>
        <v>0</v>
      </c>
      <c r="H8" s="47" t="n">
        <f aca="false">SUM(H9:H18)</f>
        <v>0</v>
      </c>
      <c r="I8" s="47" t="n">
        <f aca="false">SUM(I9:I18)</f>
        <v>0</v>
      </c>
      <c r="J8" s="47" t="n">
        <f aca="false">SUM(J9:J18)</f>
        <v>0</v>
      </c>
      <c r="K8" s="47" t="n">
        <f aca="false">SUM(K9:K18)</f>
        <v>0</v>
      </c>
      <c r="L8" s="47" t="n">
        <f aca="false">SUM(L9:L18)</f>
        <v>0</v>
      </c>
      <c r="M8" s="47" t="n">
        <f aca="false">SUM(M9:M18)</f>
        <v>0</v>
      </c>
      <c r="N8" s="47" t="n">
        <f aca="false">SUM(N9:N18)</f>
        <v>0</v>
      </c>
      <c r="O8" s="47" t="n">
        <f aca="false">SUM(O9:O18)</f>
        <v>0</v>
      </c>
      <c r="P8" s="47" t="n">
        <f aca="false">SUM(P9:P18)</f>
        <v>0</v>
      </c>
      <c r="Q8" s="47" t="n">
        <f aca="false">SUM(Q9:Q18)</f>
        <v>0</v>
      </c>
      <c r="R8" s="47" t="n">
        <f aca="false">SUM(R9:R18)</f>
        <v>0</v>
      </c>
      <c r="S8" s="47" t="n">
        <f aca="false">SUM(S9:S18)</f>
        <v>0</v>
      </c>
      <c r="T8" s="47" t="n">
        <f aca="false">SUM(T9:T18)</f>
        <v>0</v>
      </c>
      <c r="U8" s="47" t="n">
        <f aca="false">SUM(C8:T8)</f>
        <v>0</v>
      </c>
      <c r="V8" s="119" t="str">
        <f aca="false">IF(U8='1- OdR'!H14,"OK","CHECK")</f>
        <v>OK</v>
      </c>
    </row>
    <row r="9" customFormat="false" ht="11.25" hidden="false" customHeight="false" outlineLevel="0" collapsed="false">
      <c r="B9" s="265" t="n">
        <f aca="false">'1- OdR'!B15</f>
        <v>0</v>
      </c>
      <c r="C9" s="72"/>
      <c r="D9" s="72"/>
      <c r="E9" s="72"/>
      <c r="F9" s="72"/>
      <c r="G9" s="72"/>
      <c r="H9" s="72"/>
      <c r="I9" s="72"/>
      <c r="J9" s="72"/>
      <c r="K9" s="72"/>
      <c r="L9" s="72"/>
      <c r="M9" s="72"/>
      <c r="N9" s="72"/>
      <c r="O9" s="72"/>
      <c r="P9" s="72"/>
      <c r="Q9" s="72"/>
      <c r="R9" s="72"/>
      <c r="S9" s="72"/>
      <c r="T9" s="72"/>
      <c r="U9" s="55" t="n">
        <f aca="false">SUM(C9:T9)</f>
        <v>0</v>
      </c>
      <c r="V9" s="119" t="str">
        <f aca="false">IF(U9='1- OdR'!H15,"OK","CHECK")</f>
        <v>OK</v>
      </c>
    </row>
    <row r="10" customFormat="false" ht="11.25" hidden="false" customHeight="false" outlineLevel="0" collapsed="false">
      <c r="B10" s="265" t="n">
        <f aca="false">'1- OdR'!B16</f>
        <v>0</v>
      </c>
      <c r="C10" s="72"/>
      <c r="D10" s="72"/>
      <c r="E10" s="72"/>
      <c r="F10" s="72"/>
      <c r="G10" s="72"/>
      <c r="H10" s="72"/>
      <c r="I10" s="72"/>
      <c r="J10" s="72"/>
      <c r="K10" s="72"/>
      <c r="L10" s="72"/>
      <c r="M10" s="72"/>
      <c r="N10" s="72"/>
      <c r="O10" s="72"/>
      <c r="P10" s="72"/>
      <c r="Q10" s="72"/>
      <c r="R10" s="72"/>
      <c r="S10" s="72"/>
      <c r="T10" s="72"/>
      <c r="U10" s="55" t="n">
        <f aca="false">SUM(C10:T10)</f>
        <v>0</v>
      </c>
      <c r="V10" s="119" t="str">
        <f aca="false">IF(U10='1- OdR'!H16,"OK","CHECK")</f>
        <v>OK</v>
      </c>
    </row>
    <row r="11" customFormat="false" ht="11.25" hidden="false" customHeight="false" outlineLevel="0" collapsed="false">
      <c r="B11" s="265" t="n">
        <f aca="false">'1- OdR'!B17</f>
        <v>0</v>
      </c>
      <c r="C11" s="72"/>
      <c r="D11" s="72"/>
      <c r="E11" s="72"/>
      <c r="F11" s="72"/>
      <c r="G11" s="72"/>
      <c r="H11" s="72"/>
      <c r="I11" s="72"/>
      <c r="J11" s="72"/>
      <c r="K11" s="72"/>
      <c r="L11" s="72"/>
      <c r="M11" s="72"/>
      <c r="N11" s="72"/>
      <c r="O11" s="72"/>
      <c r="P11" s="72"/>
      <c r="Q11" s="72"/>
      <c r="R11" s="72"/>
      <c r="S11" s="72"/>
      <c r="T11" s="72"/>
      <c r="U11" s="55" t="n">
        <f aca="false">SUM(C11:T11)</f>
        <v>0</v>
      </c>
      <c r="V11" s="119" t="str">
        <f aca="false">IF(U11='1- OdR'!H17,"OK","CHECK")</f>
        <v>OK</v>
      </c>
    </row>
    <row r="12" customFormat="false" ht="11.25" hidden="false" customHeight="false" outlineLevel="0" collapsed="false">
      <c r="B12" s="265" t="n">
        <f aca="false">'1- OdR'!B18</f>
        <v>0</v>
      </c>
      <c r="C12" s="72"/>
      <c r="D12" s="72"/>
      <c r="E12" s="72"/>
      <c r="F12" s="72"/>
      <c r="G12" s="72"/>
      <c r="H12" s="72"/>
      <c r="I12" s="72"/>
      <c r="J12" s="72"/>
      <c r="K12" s="72"/>
      <c r="L12" s="72"/>
      <c r="M12" s="72"/>
      <c r="N12" s="72"/>
      <c r="O12" s="72"/>
      <c r="P12" s="72"/>
      <c r="Q12" s="72"/>
      <c r="R12" s="72"/>
      <c r="S12" s="72"/>
      <c r="T12" s="72"/>
      <c r="U12" s="55" t="n">
        <f aca="false">SUM(C12:T12)</f>
        <v>0</v>
      </c>
      <c r="V12" s="119" t="str">
        <f aca="false">IF(U12='1- OdR'!H18,"OK","CHECK")</f>
        <v>OK</v>
      </c>
    </row>
    <row r="13" customFormat="false" ht="11.25" hidden="false" customHeight="false" outlineLevel="0" collapsed="false">
      <c r="B13" s="265" t="n">
        <f aca="false">'1- OdR'!B19</f>
        <v>0</v>
      </c>
      <c r="C13" s="72"/>
      <c r="D13" s="72"/>
      <c r="E13" s="72"/>
      <c r="F13" s="72"/>
      <c r="G13" s="72"/>
      <c r="H13" s="72"/>
      <c r="I13" s="72"/>
      <c r="J13" s="72"/>
      <c r="K13" s="72"/>
      <c r="L13" s="72"/>
      <c r="M13" s="72"/>
      <c r="N13" s="72"/>
      <c r="O13" s="72"/>
      <c r="P13" s="72"/>
      <c r="Q13" s="72"/>
      <c r="R13" s="72"/>
      <c r="S13" s="72"/>
      <c r="T13" s="72"/>
      <c r="U13" s="55" t="n">
        <f aca="false">SUM(C13:T13)</f>
        <v>0</v>
      </c>
      <c r="V13" s="119" t="str">
        <f aca="false">IF(U13='1- OdR'!H19,"OK","CHECK")</f>
        <v>OK</v>
      </c>
    </row>
    <row r="14" customFormat="false" ht="11.25" hidden="false" customHeight="false" outlineLevel="0" collapsed="false">
      <c r="B14" s="265" t="n">
        <f aca="false">'1- OdR'!B20</f>
        <v>0</v>
      </c>
      <c r="C14" s="72"/>
      <c r="D14" s="72"/>
      <c r="E14" s="72"/>
      <c r="F14" s="72"/>
      <c r="G14" s="72"/>
      <c r="H14" s="72"/>
      <c r="I14" s="72"/>
      <c r="J14" s="72"/>
      <c r="K14" s="72"/>
      <c r="L14" s="72"/>
      <c r="M14" s="72"/>
      <c r="N14" s="72"/>
      <c r="O14" s="72"/>
      <c r="P14" s="72"/>
      <c r="Q14" s="72"/>
      <c r="R14" s="72"/>
      <c r="S14" s="72"/>
      <c r="T14" s="72"/>
      <c r="U14" s="55" t="n">
        <f aca="false">SUM(C14:T14)</f>
        <v>0</v>
      </c>
      <c r="V14" s="119" t="str">
        <f aca="false">IF(U14='1- OdR'!H20,"OK","CHECK")</f>
        <v>OK</v>
      </c>
    </row>
    <row r="15" customFormat="false" ht="11.25" hidden="false" customHeight="false" outlineLevel="0" collapsed="false">
      <c r="B15" s="265" t="n">
        <f aca="false">'1- OdR'!B21</f>
        <v>0</v>
      </c>
      <c r="C15" s="72"/>
      <c r="D15" s="72"/>
      <c r="E15" s="72"/>
      <c r="F15" s="72"/>
      <c r="G15" s="72"/>
      <c r="H15" s="72"/>
      <c r="I15" s="72"/>
      <c r="J15" s="72"/>
      <c r="K15" s="72"/>
      <c r="L15" s="72"/>
      <c r="M15" s="72"/>
      <c r="N15" s="72"/>
      <c r="O15" s="72"/>
      <c r="P15" s="72"/>
      <c r="Q15" s="72"/>
      <c r="R15" s="72"/>
      <c r="S15" s="72"/>
      <c r="T15" s="72"/>
      <c r="U15" s="55" t="n">
        <f aca="false">SUM(C15:T15)</f>
        <v>0</v>
      </c>
      <c r="V15" s="119" t="str">
        <f aca="false">IF(U15='1- OdR'!H21,"OK","CHECK")</f>
        <v>OK</v>
      </c>
    </row>
    <row r="16" customFormat="false" ht="11.25" hidden="false" customHeight="false" outlineLevel="0" collapsed="false">
      <c r="B16" s="265" t="n">
        <f aca="false">'1- OdR'!B22</f>
        <v>0</v>
      </c>
      <c r="C16" s="72"/>
      <c r="D16" s="72"/>
      <c r="E16" s="72"/>
      <c r="F16" s="72"/>
      <c r="G16" s="72"/>
      <c r="H16" s="72"/>
      <c r="I16" s="72"/>
      <c r="J16" s="72"/>
      <c r="K16" s="72"/>
      <c r="L16" s="72"/>
      <c r="M16" s="72"/>
      <c r="N16" s="72"/>
      <c r="O16" s="72"/>
      <c r="P16" s="72"/>
      <c r="Q16" s="72"/>
      <c r="R16" s="72"/>
      <c r="S16" s="72"/>
      <c r="T16" s="72"/>
      <c r="U16" s="55" t="n">
        <f aca="false">SUM(C16:T16)</f>
        <v>0</v>
      </c>
      <c r="V16" s="119" t="str">
        <f aca="false">IF(U16='1- OdR'!H22,"OK","CHECK")</f>
        <v>OK</v>
      </c>
    </row>
    <row r="17" customFormat="false" ht="11.25" hidden="false" customHeight="false" outlineLevel="0" collapsed="false">
      <c r="B17" s="265" t="n">
        <f aca="false">'1- OdR'!B23</f>
        <v>0</v>
      </c>
      <c r="C17" s="72"/>
      <c r="D17" s="72"/>
      <c r="E17" s="72"/>
      <c r="F17" s="72"/>
      <c r="G17" s="72"/>
      <c r="H17" s="72"/>
      <c r="I17" s="72"/>
      <c r="J17" s="72"/>
      <c r="K17" s="72"/>
      <c r="L17" s="72"/>
      <c r="M17" s="72"/>
      <c r="N17" s="72"/>
      <c r="O17" s="72"/>
      <c r="P17" s="72"/>
      <c r="Q17" s="72"/>
      <c r="R17" s="72"/>
      <c r="S17" s="72"/>
      <c r="T17" s="72"/>
      <c r="U17" s="55" t="n">
        <f aca="false">SUM(C17:T17)</f>
        <v>0</v>
      </c>
      <c r="V17" s="119" t="str">
        <f aca="false">IF(U17='1- OdR'!H23,"OK","CHECK")</f>
        <v>OK</v>
      </c>
    </row>
    <row r="18" customFormat="false" ht="12" hidden="false" customHeight="false" outlineLevel="0" collapsed="false">
      <c r="B18" s="266" t="n">
        <f aca="false">'1- OdR'!B24</f>
        <v>0</v>
      </c>
      <c r="C18" s="74"/>
      <c r="D18" s="74"/>
      <c r="E18" s="74"/>
      <c r="F18" s="74"/>
      <c r="G18" s="74"/>
      <c r="H18" s="74"/>
      <c r="I18" s="74"/>
      <c r="J18" s="74"/>
      <c r="K18" s="74"/>
      <c r="L18" s="74"/>
      <c r="M18" s="74"/>
      <c r="N18" s="74"/>
      <c r="O18" s="74"/>
      <c r="P18" s="74"/>
      <c r="Q18" s="74"/>
      <c r="R18" s="74"/>
      <c r="S18" s="74"/>
      <c r="T18" s="74"/>
      <c r="U18" s="63" t="n">
        <f aca="false">SUM(C18:T18)</f>
        <v>0</v>
      </c>
      <c r="V18" s="119" t="str">
        <f aca="false">IF(U18='1- OdR'!H24,"OK","CHECK")</f>
        <v>OK</v>
      </c>
    </row>
    <row r="19" customFormat="false" ht="33.75" hidden="false" customHeight="false" outlineLevel="0" collapsed="false">
      <c r="B19" s="43" t="str">
        <f aca="false">'1- OdR'!B25</f>
        <v>ii. Personale dipendente o non dipendente con profilo tecnico (ricercatori, tecnici e altro personale ausiliario nella misura in cui sono impiegati nel progetto)</v>
      </c>
      <c r="C19" s="47" t="n">
        <f aca="false">SUM(C20:C29)</f>
        <v>0</v>
      </c>
      <c r="D19" s="47" t="n">
        <f aca="false">SUM(D20:D29)</f>
        <v>0</v>
      </c>
      <c r="E19" s="47" t="n">
        <f aca="false">SUM(E20:E29)</f>
        <v>0</v>
      </c>
      <c r="F19" s="47" t="n">
        <f aca="false">SUM(F20:F29)</f>
        <v>0</v>
      </c>
      <c r="G19" s="47" t="n">
        <f aca="false">SUM(G20:G29)</f>
        <v>0</v>
      </c>
      <c r="H19" s="47" t="n">
        <f aca="false">SUM(H20:H29)</f>
        <v>0</v>
      </c>
      <c r="I19" s="47" t="n">
        <f aca="false">SUM(I20:I29)</f>
        <v>0</v>
      </c>
      <c r="J19" s="47" t="n">
        <f aca="false">SUM(J20:J29)</f>
        <v>0</v>
      </c>
      <c r="K19" s="47" t="n">
        <f aca="false">SUM(K20:K29)</f>
        <v>0</v>
      </c>
      <c r="L19" s="47" t="n">
        <f aca="false">SUM(L20:L29)</f>
        <v>0</v>
      </c>
      <c r="M19" s="47" t="n">
        <f aca="false">SUM(M20:M29)</f>
        <v>0</v>
      </c>
      <c r="N19" s="47" t="n">
        <f aca="false">SUM(N20:N29)</f>
        <v>0</v>
      </c>
      <c r="O19" s="47" t="n">
        <f aca="false">SUM(O20:O29)</f>
        <v>0</v>
      </c>
      <c r="P19" s="47" t="n">
        <f aca="false">SUM(P20:P29)</f>
        <v>0</v>
      </c>
      <c r="Q19" s="47" t="n">
        <f aca="false">SUM(Q20:Q29)</f>
        <v>0</v>
      </c>
      <c r="R19" s="47" t="n">
        <f aca="false">SUM(R20:R29)</f>
        <v>0</v>
      </c>
      <c r="S19" s="47" t="n">
        <f aca="false">SUM(S20:S29)</f>
        <v>0</v>
      </c>
      <c r="T19" s="47" t="n">
        <f aca="false">SUM(T20:T29)</f>
        <v>0</v>
      </c>
      <c r="U19" s="47" t="n">
        <f aca="false">SUM(C19:T19)</f>
        <v>0</v>
      </c>
      <c r="V19" s="119" t="str">
        <f aca="false">IF(U19='1- OdR'!H25,"OK","CHECK")</f>
        <v>OK</v>
      </c>
    </row>
    <row r="20" customFormat="false" ht="11.25" hidden="false" customHeight="false" outlineLevel="0" collapsed="false">
      <c r="B20" s="265" t="n">
        <f aca="false">'1- OdR'!B26</f>
        <v>0</v>
      </c>
      <c r="C20" s="72"/>
      <c r="D20" s="72"/>
      <c r="E20" s="72"/>
      <c r="F20" s="72"/>
      <c r="G20" s="72"/>
      <c r="H20" s="72"/>
      <c r="I20" s="72"/>
      <c r="J20" s="72"/>
      <c r="K20" s="72"/>
      <c r="L20" s="72"/>
      <c r="M20" s="72"/>
      <c r="N20" s="72"/>
      <c r="O20" s="72"/>
      <c r="P20" s="72"/>
      <c r="Q20" s="72"/>
      <c r="R20" s="72"/>
      <c r="S20" s="72"/>
      <c r="T20" s="72"/>
      <c r="U20" s="55" t="n">
        <f aca="false">SUM(C20:T20)</f>
        <v>0</v>
      </c>
      <c r="V20" s="119" t="str">
        <f aca="false">IF(U20='1- OdR'!H26,"OK","CHECK")</f>
        <v>OK</v>
      </c>
    </row>
    <row r="21" customFormat="false" ht="11.25" hidden="false" customHeight="false" outlineLevel="0" collapsed="false">
      <c r="B21" s="265" t="n">
        <f aca="false">'1- OdR'!B27</f>
        <v>0</v>
      </c>
      <c r="C21" s="72"/>
      <c r="D21" s="72"/>
      <c r="E21" s="72"/>
      <c r="F21" s="72"/>
      <c r="G21" s="72"/>
      <c r="H21" s="72"/>
      <c r="I21" s="72"/>
      <c r="J21" s="72"/>
      <c r="K21" s="72"/>
      <c r="L21" s="72"/>
      <c r="M21" s="72"/>
      <c r="N21" s="72"/>
      <c r="O21" s="72"/>
      <c r="P21" s="72"/>
      <c r="Q21" s="72"/>
      <c r="R21" s="72"/>
      <c r="S21" s="72"/>
      <c r="T21" s="72"/>
      <c r="U21" s="55" t="n">
        <f aca="false">SUM(C21:T21)</f>
        <v>0</v>
      </c>
      <c r="V21" s="119" t="str">
        <f aca="false">IF(U21='1- OdR'!H27,"OK","CHECK")</f>
        <v>OK</v>
      </c>
    </row>
    <row r="22" customFormat="false" ht="11.25" hidden="false" customHeight="false" outlineLevel="0" collapsed="false">
      <c r="B22" s="265" t="n">
        <f aca="false">'1- OdR'!B28</f>
        <v>0</v>
      </c>
      <c r="C22" s="72"/>
      <c r="D22" s="72"/>
      <c r="E22" s="72"/>
      <c r="F22" s="72"/>
      <c r="G22" s="72"/>
      <c r="H22" s="72"/>
      <c r="I22" s="72"/>
      <c r="J22" s="72"/>
      <c r="K22" s="72"/>
      <c r="L22" s="72"/>
      <c r="M22" s="72"/>
      <c r="N22" s="72"/>
      <c r="O22" s="72"/>
      <c r="P22" s="72"/>
      <c r="Q22" s="72"/>
      <c r="R22" s="72"/>
      <c r="S22" s="72"/>
      <c r="T22" s="72"/>
      <c r="U22" s="55" t="n">
        <f aca="false">SUM(C22:T22)</f>
        <v>0</v>
      </c>
      <c r="V22" s="119" t="str">
        <f aca="false">IF(U22='1- OdR'!H28,"OK","CHECK")</f>
        <v>OK</v>
      </c>
    </row>
    <row r="23" customFormat="false" ht="11.25" hidden="false" customHeight="false" outlineLevel="0" collapsed="false">
      <c r="B23" s="265" t="n">
        <f aca="false">'1- OdR'!B29</f>
        <v>0</v>
      </c>
      <c r="C23" s="72"/>
      <c r="D23" s="72"/>
      <c r="E23" s="72"/>
      <c r="F23" s="72"/>
      <c r="G23" s="72"/>
      <c r="H23" s="72"/>
      <c r="I23" s="72"/>
      <c r="J23" s="72"/>
      <c r="K23" s="72"/>
      <c r="L23" s="72"/>
      <c r="M23" s="72"/>
      <c r="N23" s="72"/>
      <c r="O23" s="72"/>
      <c r="P23" s="72"/>
      <c r="Q23" s="72"/>
      <c r="R23" s="72"/>
      <c r="S23" s="72"/>
      <c r="T23" s="72"/>
      <c r="U23" s="55" t="n">
        <f aca="false">SUM(C23:T23)</f>
        <v>0</v>
      </c>
      <c r="V23" s="119" t="str">
        <f aca="false">IF(U23='1- OdR'!H29,"OK","CHECK")</f>
        <v>OK</v>
      </c>
    </row>
    <row r="24" customFormat="false" ht="11.25" hidden="false" customHeight="false" outlineLevel="0" collapsed="false">
      <c r="B24" s="265" t="n">
        <f aca="false">'1- OdR'!B30</f>
        <v>0</v>
      </c>
      <c r="C24" s="72"/>
      <c r="D24" s="72"/>
      <c r="E24" s="72"/>
      <c r="F24" s="72"/>
      <c r="G24" s="72"/>
      <c r="H24" s="72"/>
      <c r="I24" s="72"/>
      <c r="J24" s="72"/>
      <c r="K24" s="72"/>
      <c r="L24" s="72"/>
      <c r="M24" s="72"/>
      <c r="N24" s="72"/>
      <c r="O24" s="72"/>
      <c r="P24" s="72"/>
      <c r="Q24" s="72"/>
      <c r="R24" s="72"/>
      <c r="S24" s="72"/>
      <c r="T24" s="72"/>
      <c r="U24" s="55" t="n">
        <f aca="false">SUM(C24:T24)</f>
        <v>0</v>
      </c>
      <c r="V24" s="119" t="str">
        <f aca="false">IF(U24='1- OdR'!H30,"OK","CHECK")</f>
        <v>OK</v>
      </c>
    </row>
    <row r="25" customFormat="false" ht="11.25" hidden="false" customHeight="false" outlineLevel="0" collapsed="false">
      <c r="B25" s="265" t="n">
        <f aca="false">'1- OdR'!B31</f>
        <v>0</v>
      </c>
      <c r="C25" s="72"/>
      <c r="D25" s="72"/>
      <c r="E25" s="72"/>
      <c r="F25" s="72"/>
      <c r="G25" s="72"/>
      <c r="H25" s="72"/>
      <c r="I25" s="72"/>
      <c r="J25" s="72"/>
      <c r="K25" s="72"/>
      <c r="L25" s="72"/>
      <c r="M25" s="72"/>
      <c r="N25" s="72"/>
      <c r="O25" s="72"/>
      <c r="P25" s="72"/>
      <c r="Q25" s="72"/>
      <c r="R25" s="72"/>
      <c r="S25" s="72"/>
      <c r="T25" s="72"/>
      <c r="U25" s="55" t="n">
        <f aca="false">SUM(C25:T25)</f>
        <v>0</v>
      </c>
      <c r="V25" s="119" t="str">
        <f aca="false">IF(U25='1- OdR'!H31,"OK","CHECK")</f>
        <v>OK</v>
      </c>
    </row>
    <row r="26" customFormat="false" ht="11.25" hidden="false" customHeight="false" outlineLevel="0" collapsed="false">
      <c r="B26" s="265" t="n">
        <f aca="false">'1- OdR'!B32</f>
        <v>0</v>
      </c>
      <c r="C26" s="72"/>
      <c r="D26" s="72"/>
      <c r="E26" s="72"/>
      <c r="F26" s="72"/>
      <c r="G26" s="72"/>
      <c r="H26" s="72"/>
      <c r="I26" s="72"/>
      <c r="J26" s="72"/>
      <c r="K26" s="72"/>
      <c r="L26" s="72"/>
      <c r="M26" s="72"/>
      <c r="N26" s="72"/>
      <c r="O26" s="72"/>
      <c r="P26" s="72"/>
      <c r="Q26" s="72"/>
      <c r="R26" s="72"/>
      <c r="S26" s="72"/>
      <c r="T26" s="72"/>
      <c r="U26" s="55" t="n">
        <f aca="false">SUM(C26:T26)</f>
        <v>0</v>
      </c>
      <c r="V26" s="119" t="str">
        <f aca="false">IF(U26='1- OdR'!H32,"OK","CHECK")</f>
        <v>OK</v>
      </c>
    </row>
    <row r="27" customFormat="false" ht="11.25" hidden="false" customHeight="false" outlineLevel="0" collapsed="false">
      <c r="B27" s="265" t="n">
        <f aca="false">'1- OdR'!B33</f>
        <v>0</v>
      </c>
      <c r="C27" s="72"/>
      <c r="D27" s="72"/>
      <c r="E27" s="72"/>
      <c r="F27" s="72"/>
      <c r="G27" s="72"/>
      <c r="H27" s="72"/>
      <c r="I27" s="72"/>
      <c r="J27" s="72"/>
      <c r="K27" s="72"/>
      <c r="L27" s="72"/>
      <c r="M27" s="72"/>
      <c r="N27" s="72"/>
      <c r="O27" s="72"/>
      <c r="P27" s="72"/>
      <c r="Q27" s="72"/>
      <c r="R27" s="72"/>
      <c r="S27" s="72"/>
      <c r="T27" s="72"/>
      <c r="U27" s="55" t="n">
        <f aca="false">SUM(C27:T27)</f>
        <v>0</v>
      </c>
      <c r="V27" s="119" t="str">
        <f aca="false">IF(U27='1- OdR'!H33,"OK","CHECK")</f>
        <v>OK</v>
      </c>
    </row>
    <row r="28" customFormat="false" ht="11.25" hidden="false" customHeight="false" outlineLevel="0" collapsed="false">
      <c r="B28" s="265" t="n">
        <f aca="false">'1- OdR'!B34</f>
        <v>0</v>
      </c>
      <c r="C28" s="72"/>
      <c r="D28" s="72"/>
      <c r="E28" s="72"/>
      <c r="F28" s="72"/>
      <c r="G28" s="72"/>
      <c r="H28" s="72"/>
      <c r="I28" s="72"/>
      <c r="J28" s="72"/>
      <c r="K28" s="72"/>
      <c r="L28" s="72"/>
      <c r="M28" s="72"/>
      <c r="N28" s="72"/>
      <c r="O28" s="72"/>
      <c r="P28" s="72"/>
      <c r="Q28" s="72"/>
      <c r="R28" s="72"/>
      <c r="S28" s="72"/>
      <c r="T28" s="72"/>
      <c r="U28" s="55" t="n">
        <f aca="false">SUM(C28:T28)</f>
        <v>0</v>
      </c>
      <c r="V28" s="119" t="str">
        <f aca="false">IF(U28='1- OdR'!H34,"OK","CHECK")</f>
        <v>OK</v>
      </c>
    </row>
    <row r="29" customFormat="false" ht="12" hidden="false" customHeight="false" outlineLevel="0" collapsed="false">
      <c r="B29" s="266" t="n">
        <f aca="false">'1- OdR'!B35</f>
        <v>0</v>
      </c>
      <c r="C29" s="74"/>
      <c r="D29" s="74"/>
      <c r="E29" s="74"/>
      <c r="F29" s="74"/>
      <c r="G29" s="74"/>
      <c r="H29" s="74"/>
      <c r="I29" s="74"/>
      <c r="J29" s="74"/>
      <c r="K29" s="74"/>
      <c r="L29" s="74"/>
      <c r="M29" s="74"/>
      <c r="N29" s="74"/>
      <c r="O29" s="74"/>
      <c r="P29" s="74"/>
      <c r="Q29" s="74"/>
      <c r="R29" s="74"/>
      <c r="S29" s="74"/>
      <c r="T29" s="74"/>
      <c r="U29" s="63" t="n">
        <f aca="false">SUM(C29:T29)</f>
        <v>0</v>
      </c>
      <c r="V29" s="119" t="str">
        <f aca="false">IF(U29='1- OdR'!H35,"OK","CHECK")</f>
        <v>OK</v>
      </c>
    </row>
    <row r="30" customFormat="false" ht="12" hidden="false" customHeight="false" outlineLevel="0" collapsed="false">
      <c r="B30" s="36" t="str">
        <f aca="false">'1- OdR'!B36</f>
        <v>Strumenti ed Attrezzature</v>
      </c>
      <c r="C30" s="38" t="n">
        <f aca="false">SUM(C31:C35)</f>
        <v>0</v>
      </c>
      <c r="D30" s="38" t="n">
        <f aca="false">SUM(D31:D35)</f>
        <v>0</v>
      </c>
      <c r="E30" s="38" t="n">
        <f aca="false">SUM(E31:E35)</f>
        <v>0</v>
      </c>
      <c r="F30" s="38" t="n">
        <f aca="false">SUM(F31:F35)</f>
        <v>0</v>
      </c>
      <c r="G30" s="38" t="n">
        <f aca="false">SUM(G31:G35)</f>
        <v>0</v>
      </c>
      <c r="H30" s="38" t="n">
        <f aca="false">SUM(H31:H35)</f>
        <v>0</v>
      </c>
      <c r="I30" s="38" t="n">
        <f aca="false">SUM(I31:I35)</f>
        <v>0</v>
      </c>
      <c r="J30" s="38" t="n">
        <f aca="false">SUM(J31:J35)</f>
        <v>0</v>
      </c>
      <c r="K30" s="38" t="n">
        <f aca="false">SUM(K31:K35)</f>
        <v>0</v>
      </c>
      <c r="L30" s="38" t="n">
        <f aca="false">SUM(L31:L35)</f>
        <v>0</v>
      </c>
      <c r="M30" s="38" t="n">
        <f aca="false">SUM(M31:M35)</f>
        <v>0</v>
      </c>
      <c r="N30" s="38" t="n">
        <f aca="false">SUM(N31:N35)</f>
        <v>0</v>
      </c>
      <c r="O30" s="38" t="n">
        <f aca="false">SUM(O31:O35)</f>
        <v>0</v>
      </c>
      <c r="P30" s="38" t="n">
        <f aca="false">SUM(P31:P35)</f>
        <v>0</v>
      </c>
      <c r="Q30" s="38" t="n">
        <f aca="false">SUM(Q31:Q35)</f>
        <v>0</v>
      </c>
      <c r="R30" s="38" t="n">
        <f aca="false">SUM(R31:R35)</f>
        <v>0</v>
      </c>
      <c r="S30" s="38" t="n">
        <f aca="false">SUM(S31:S35)</f>
        <v>0</v>
      </c>
      <c r="T30" s="38" t="n">
        <f aca="false">SUM(T31:T35)</f>
        <v>0</v>
      </c>
      <c r="U30" s="38" t="n">
        <f aca="false">SUM(C30:T30)</f>
        <v>0</v>
      </c>
      <c r="V30" s="119" t="str">
        <f aca="false">IF(U30='1- OdR'!H36,"OK","CHECK")</f>
        <v>OK</v>
      </c>
    </row>
    <row r="31" customFormat="false" ht="11.25" hidden="false" customHeight="false" outlineLevel="0" collapsed="false">
      <c r="B31" s="265" t="n">
        <f aca="false">'1- OdR'!B37</f>
        <v>0</v>
      </c>
      <c r="C31" s="72"/>
      <c r="D31" s="72"/>
      <c r="E31" s="72"/>
      <c r="F31" s="72"/>
      <c r="G31" s="72"/>
      <c r="H31" s="72"/>
      <c r="I31" s="72"/>
      <c r="J31" s="72"/>
      <c r="K31" s="72"/>
      <c r="L31" s="72"/>
      <c r="M31" s="72"/>
      <c r="N31" s="72"/>
      <c r="O31" s="72"/>
      <c r="P31" s="72"/>
      <c r="Q31" s="72"/>
      <c r="R31" s="72"/>
      <c r="S31" s="72"/>
      <c r="T31" s="72"/>
      <c r="U31" s="55" t="n">
        <f aca="false">SUM(C31:T31)</f>
        <v>0</v>
      </c>
      <c r="V31" s="119" t="str">
        <f aca="false">IF(U31='1- OdR'!H37,"OK","CHECK")</f>
        <v>OK</v>
      </c>
    </row>
    <row r="32" customFormat="false" ht="11.25" hidden="false" customHeight="false" outlineLevel="0" collapsed="false">
      <c r="B32" s="265" t="n">
        <f aca="false">'1- OdR'!B38</f>
        <v>0</v>
      </c>
      <c r="C32" s="72"/>
      <c r="D32" s="72"/>
      <c r="E32" s="72"/>
      <c r="F32" s="72"/>
      <c r="G32" s="72"/>
      <c r="H32" s="72"/>
      <c r="I32" s="72"/>
      <c r="J32" s="72"/>
      <c r="K32" s="72"/>
      <c r="L32" s="72"/>
      <c r="M32" s="72"/>
      <c r="N32" s="72"/>
      <c r="O32" s="72"/>
      <c r="P32" s="72"/>
      <c r="Q32" s="72"/>
      <c r="R32" s="72"/>
      <c r="S32" s="72"/>
      <c r="T32" s="72"/>
      <c r="U32" s="55" t="n">
        <f aca="false">SUM(C32:T32)</f>
        <v>0</v>
      </c>
      <c r="V32" s="119" t="str">
        <f aca="false">IF(U32='1- OdR'!H38,"OK","CHECK")</f>
        <v>OK</v>
      </c>
    </row>
    <row r="33" customFormat="false" ht="11.25" hidden="false" customHeight="false" outlineLevel="0" collapsed="false">
      <c r="B33" s="265" t="n">
        <f aca="false">'1- OdR'!B39</f>
        <v>0</v>
      </c>
      <c r="C33" s="72"/>
      <c r="D33" s="72"/>
      <c r="E33" s="72"/>
      <c r="F33" s="72"/>
      <c r="G33" s="72"/>
      <c r="H33" s="72"/>
      <c r="I33" s="72"/>
      <c r="J33" s="72"/>
      <c r="K33" s="72"/>
      <c r="L33" s="72"/>
      <c r="M33" s="72"/>
      <c r="N33" s="72"/>
      <c r="O33" s="72"/>
      <c r="P33" s="72"/>
      <c r="Q33" s="72"/>
      <c r="R33" s="72"/>
      <c r="S33" s="72"/>
      <c r="T33" s="72"/>
      <c r="U33" s="55" t="n">
        <f aca="false">SUM(C33:T33)</f>
        <v>0</v>
      </c>
      <c r="V33" s="119" t="str">
        <f aca="false">IF(U33='1- OdR'!H39,"OK","CHECK")</f>
        <v>OK</v>
      </c>
    </row>
    <row r="34" customFormat="false" ht="11.25" hidden="false" customHeight="false" outlineLevel="0" collapsed="false">
      <c r="B34" s="265" t="n">
        <f aca="false">'1- OdR'!B40</f>
        <v>0</v>
      </c>
      <c r="C34" s="72"/>
      <c r="D34" s="72"/>
      <c r="E34" s="72"/>
      <c r="F34" s="72"/>
      <c r="G34" s="72"/>
      <c r="H34" s="72"/>
      <c r="I34" s="72"/>
      <c r="J34" s="72"/>
      <c r="K34" s="72"/>
      <c r="L34" s="72"/>
      <c r="M34" s="72"/>
      <c r="N34" s="72"/>
      <c r="O34" s="72"/>
      <c r="P34" s="72"/>
      <c r="Q34" s="72"/>
      <c r="R34" s="72"/>
      <c r="S34" s="72"/>
      <c r="T34" s="72"/>
      <c r="U34" s="55" t="n">
        <f aca="false">SUM(C34:T34)</f>
        <v>0</v>
      </c>
      <c r="V34" s="119" t="str">
        <f aca="false">IF(U34='1- OdR'!H40,"OK","CHECK")</f>
        <v>OK</v>
      </c>
    </row>
    <row r="35" customFormat="false" ht="12" hidden="false" customHeight="false" outlineLevel="0" collapsed="false">
      <c r="B35" s="266" t="n">
        <f aca="false">'1- OdR'!B41</f>
        <v>0</v>
      </c>
      <c r="C35" s="74"/>
      <c r="D35" s="74"/>
      <c r="E35" s="74"/>
      <c r="F35" s="74"/>
      <c r="G35" s="74"/>
      <c r="H35" s="74"/>
      <c r="I35" s="74"/>
      <c r="J35" s="74"/>
      <c r="K35" s="74"/>
      <c r="L35" s="74"/>
      <c r="M35" s="74"/>
      <c r="N35" s="74"/>
      <c r="O35" s="74"/>
      <c r="P35" s="74"/>
      <c r="Q35" s="74"/>
      <c r="R35" s="74"/>
      <c r="S35" s="74"/>
      <c r="T35" s="74"/>
      <c r="U35" s="63" t="n">
        <f aca="false">SUM(C35:T35)</f>
        <v>0</v>
      </c>
      <c r="V35" s="119" t="str">
        <f aca="false">IF(U35='1- OdR'!H41,"OK","CHECK")</f>
        <v>OK</v>
      </c>
    </row>
    <row r="36" customFormat="false" ht="12" hidden="false" customHeight="false" outlineLevel="0" collapsed="false">
      <c r="B36" s="36" t="str">
        <f aca="false">'1- OdR'!B42</f>
        <v>Ricerca Contrattuale</v>
      </c>
      <c r="C36" s="38" t="n">
        <f aca="false">SUM(C37:C41)</f>
        <v>0</v>
      </c>
      <c r="D36" s="38" t="n">
        <f aca="false">SUM(D37:D41)</f>
        <v>0</v>
      </c>
      <c r="E36" s="38" t="n">
        <f aca="false">SUM(E37:E41)</f>
        <v>0</v>
      </c>
      <c r="F36" s="38" t="n">
        <f aca="false">SUM(F37:F41)</f>
        <v>0</v>
      </c>
      <c r="G36" s="38" t="n">
        <f aca="false">SUM(G37:G41)</f>
        <v>0</v>
      </c>
      <c r="H36" s="38" t="n">
        <f aca="false">SUM(H37:H41)</f>
        <v>0</v>
      </c>
      <c r="I36" s="38" t="n">
        <f aca="false">SUM(I37:I41)</f>
        <v>0</v>
      </c>
      <c r="J36" s="38" t="n">
        <f aca="false">SUM(J37:J41)</f>
        <v>0</v>
      </c>
      <c r="K36" s="38" t="n">
        <f aca="false">SUM(K37:K41)</f>
        <v>0</v>
      </c>
      <c r="L36" s="38" t="n">
        <f aca="false">SUM(L37:L41)</f>
        <v>0</v>
      </c>
      <c r="M36" s="38" t="n">
        <f aca="false">SUM(M37:M41)</f>
        <v>0</v>
      </c>
      <c r="N36" s="38" t="n">
        <f aca="false">SUM(N37:N41)</f>
        <v>0</v>
      </c>
      <c r="O36" s="38" t="n">
        <f aca="false">SUM(O37:O41)</f>
        <v>0</v>
      </c>
      <c r="P36" s="38" t="n">
        <f aca="false">SUM(P37:P41)</f>
        <v>0</v>
      </c>
      <c r="Q36" s="38" t="n">
        <f aca="false">SUM(Q37:Q41)</f>
        <v>0</v>
      </c>
      <c r="R36" s="38" t="n">
        <f aca="false">SUM(R37:R41)</f>
        <v>0</v>
      </c>
      <c r="S36" s="38" t="n">
        <f aca="false">SUM(S37:S41)</f>
        <v>0</v>
      </c>
      <c r="T36" s="38" t="n">
        <f aca="false">SUM(T37:T41)</f>
        <v>0</v>
      </c>
      <c r="U36" s="38" t="n">
        <f aca="false">SUM(C36:T36)</f>
        <v>0</v>
      </c>
      <c r="V36" s="119" t="str">
        <f aca="false">IF(U36='1- OdR'!H42,"OK","CHECK")</f>
        <v>OK</v>
      </c>
    </row>
    <row r="37" customFormat="false" ht="11.25" hidden="false" customHeight="false" outlineLevel="0" collapsed="false">
      <c r="B37" s="265" t="n">
        <f aca="false">'1- OdR'!B43</f>
        <v>0</v>
      </c>
      <c r="C37" s="72"/>
      <c r="D37" s="72"/>
      <c r="E37" s="72"/>
      <c r="F37" s="72"/>
      <c r="G37" s="72"/>
      <c r="H37" s="72"/>
      <c r="I37" s="72"/>
      <c r="J37" s="72"/>
      <c r="K37" s="72"/>
      <c r="L37" s="72"/>
      <c r="M37" s="72"/>
      <c r="N37" s="72"/>
      <c r="O37" s="72"/>
      <c r="P37" s="72"/>
      <c r="Q37" s="72"/>
      <c r="R37" s="72"/>
      <c r="S37" s="72"/>
      <c r="T37" s="72"/>
      <c r="U37" s="55" t="n">
        <f aca="false">SUM(C37:T37)</f>
        <v>0</v>
      </c>
      <c r="V37" s="119" t="str">
        <f aca="false">IF(U37='1- OdR'!H43,"OK","CHECK")</f>
        <v>OK</v>
      </c>
    </row>
    <row r="38" customFormat="false" ht="11.25" hidden="false" customHeight="false" outlineLevel="0" collapsed="false">
      <c r="B38" s="265" t="n">
        <f aca="false">'1- OdR'!B44</f>
        <v>0</v>
      </c>
      <c r="C38" s="72"/>
      <c r="D38" s="72"/>
      <c r="E38" s="72"/>
      <c r="F38" s="72"/>
      <c r="G38" s="72"/>
      <c r="H38" s="72"/>
      <c r="I38" s="72"/>
      <c r="J38" s="72"/>
      <c r="K38" s="72"/>
      <c r="L38" s="72"/>
      <c r="M38" s="72"/>
      <c r="N38" s="72"/>
      <c r="O38" s="72"/>
      <c r="P38" s="72"/>
      <c r="Q38" s="72"/>
      <c r="R38" s="72"/>
      <c r="S38" s="72"/>
      <c r="T38" s="72"/>
      <c r="U38" s="55" t="n">
        <f aca="false">SUM(C38:T38)</f>
        <v>0</v>
      </c>
      <c r="V38" s="119" t="str">
        <f aca="false">IF(U38='1- OdR'!H44,"OK","CHECK")</f>
        <v>OK</v>
      </c>
    </row>
    <row r="39" customFormat="false" ht="11.25" hidden="false" customHeight="false" outlineLevel="0" collapsed="false">
      <c r="B39" s="265" t="n">
        <f aca="false">'1- OdR'!B45</f>
        <v>0</v>
      </c>
      <c r="C39" s="72"/>
      <c r="D39" s="72"/>
      <c r="E39" s="72"/>
      <c r="F39" s="72"/>
      <c r="G39" s="72"/>
      <c r="H39" s="72"/>
      <c r="I39" s="72"/>
      <c r="J39" s="72"/>
      <c r="K39" s="72"/>
      <c r="L39" s="72"/>
      <c r="M39" s="72"/>
      <c r="N39" s="72"/>
      <c r="O39" s="72"/>
      <c r="P39" s="72"/>
      <c r="Q39" s="72"/>
      <c r="R39" s="72"/>
      <c r="S39" s="72"/>
      <c r="T39" s="72"/>
      <c r="U39" s="55" t="n">
        <f aca="false">SUM(C39:T39)</f>
        <v>0</v>
      </c>
      <c r="V39" s="119" t="str">
        <f aca="false">IF(U39='1- OdR'!H45,"OK","CHECK")</f>
        <v>OK</v>
      </c>
    </row>
    <row r="40" customFormat="false" ht="11.25" hidden="false" customHeight="false" outlineLevel="0" collapsed="false">
      <c r="B40" s="265" t="n">
        <f aca="false">'1- OdR'!B46</f>
        <v>0</v>
      </c>
      <c r="C40" s="72"/>
      <c r="D40" s="72"/>
      <c r="E40" s="72"/>
      <c r="F40" s="72"/>
      <c r="G40" s="72"/>
      <c r="H40" s="72"/>
      <c r="I40" s="72"/>
      <c r="J40" s="72"/>
      <c r="K40" s="72"/>
      <c r="L40" s="72"/>
      <c r="M40" s="72"/>
      <c r="N40" s="72"/>
      <c r="O40" s="72"/>
      <c r="P40" s="72"/>
      <c r="Q40" s="72"/>
      <c r="R40" s="72"/>
      <c r="S40" s="72"/>
      <c r="T40" s="72"/>
      <c r="U40" s="55" t="n">
        <f aca="false">SUM(C40:T40)</f>
        <v>0</v>
      </c>
      <c r="V40" s="119" t="str">
        <f aca="false">IF(U40='1- OdR'!H46,"OK","CHECK")</f>
        <v>OK</v>
      </c>
    </row>
    <row r="41" customFormat="false" ht="12" hidden="false" customHeight="false" outlineLevel="0" collapsed="false">
      <c r="B41" s="266" t="n">
        <f aca="false">'1- OdR'!B47</f>
        <v>0</v>
      </c>
      <c r="C41" s="74"/>
      <c r="D41" s="74"/>
      <c r="E41" s="74"/>
      <c r="F41" s="74"/>
      <c r="G41" s="74"/>
      <c r="H41" s="74"/>
      <c r="I41" s="74"/>
      <c r="J41" s="74"/>
      <c r="K41" s="74"/>
      <c r="L41" s="74"/>
      <c r="M41" s="74"/>
      <c r="N41" s="74"/>
      <c r="O41" s="74"/>
      <c r="P41" s="74"/>
      <c r="Q41" s="74"/>
      <c r="R41" s="74"/>
      <c r="S41" s="74"/>
      <c r="T41" s="74"/>
      <c r="U41" s="63" t="n">
        <f aca="false">SUM(C41:T41)</f>
        <v>0</v>
      </c>
      <c r="V41" s="119" t="str">
        <f aca="false">IF(U41='1- OdR'!H47,"OK","CHECK")</f>
        <v>OK</v>
      </c>
    </row>
    <row r="42" customFormat="false" ht="24" hidden="false" customHeight="true" outlineLevel="0" collapsed="false">
      <c r="B42" s="36" t="str">
        <f aca="false">'1- OdR'!B48</f>
        <v>Costi per la tutela della proprietà intellettuale</v>
      </c>
      <c r="C42" s="38" t="n">
        <f aca="false">SUM(C43:C47)</f>
        <v>0</v>
      </c>
      <c r="D42" s="38" t="n">
        <f aca="false">SUM(D43:D47)</f>
        <v>0</v>
      </c>
      <c r="E42" s="38" t="n">
        <f aca="false">SUM(E43:E47)</f>
        <v>0</v>
      </c>
      <c r="F42" s="38" t="n">
        <f aca="false">SUM(F43:F47)</f>
        <v>0</v>
      </c>
      <c r="G42" s="38" t="n">
        <f aca="false">SUM(G43:G47)</f>
        <v>0</v>
      </c>
      <c r="H42" s="38" t="n">
        <f aca="false">SUM(H43:H47)</f>
        <v>0</v>
      </c>
      <c r="I42" s="38" t="n">
        <f aca="false">SUM(I43:I47)</f>
        <v>0</v>
      </c>
      <c r="J42" s="38" t="n">
        <f aca="false">SUM(J43:J47)</f>
        <v>0</v>
      </c>
      <c r="K42" s="38" t="n">
        <f aca="false">SUM(K43:K47)</f>
        <v>0</v>
      </c>
      <c r="L42" s="38" t="n">
        <f aca="false">SUM(L43:L47)</f>
        <v>0</v>
      </c>
      <c r="M42" s="38" t="n">
        <f aca="false">SUM(M43:M47)</f>
        <v>0</v>
      </c>
      <c r="N42" s="38" t="n">
        <f aca="false">SUM(N43:N47)</f>
        <v>0</v>
      </c>
      <c r="O42" s="38" t="n">
        <f aca="false">SUM(O43:O47)</f>
        <v>0</v>
      </c>
      <c r="P42" s="38" t="n">
        <f aca="false">SUM(P43:P47)</f>
        <v>0</v>
      </c>
      <c r="Q42" s="38" t="n">
        <f aca="false">SUM(Q43:Q47)</f>
        <v>0</v>
      </c>
      <c r="R42" s="38" t="n">
        <f aca="false">SUM(R43:R47)</f>
        <v>0</v>
      </c>
      <c r="S42" s="38" t="n">
        <f aca="false">SUM(S43:S47)</f>
        <v>0</v>
      </c>
      <c r="T42" s="38" t="n">
        <f aca="false">SUM(T43:T47)</f>
        <v>0</v>
      </c>
      <c r="U42" s="38" t="n">
        <f aca="false">SUM(C42:T42)</f>
        <v>0</v>
      </c>
      <c r="V42" s="119" t="str">
        <f aca="false">IF(U42='1- OdR'!H48,"OK","CHECK")</f>
        <v>OK</v>
      </c>
    </row>
    <row r="43" customFormat="false" ht="11.25" hidden="false" customHeight="false" outlineLevel="0" collapsed="false">
      <c r="B43" s="267" t="n">
        <f aca="false">'1- OdR'!B49</f>
        <v>0</v>
      </c>
      <c r="C43" s="77"/>
      <c r="D43" s="77"/>
      <c r="E43" s="77"/>
      <c r="F43" s="77"/>
      <c r="G43" s="77"/>
      <c r="H43" s="77"/>
      <c r="I43" s="77"/>
      <c r="J43" s="77"/>
      <c r="K43" s="77"/>
      <c r="L43" s="77"/>
      <c r="M43" s="77"/>
      <c r="N43" s="77"/>
      <c r="O43" s="77"/>
      <c r="P43" s="77"/>
      <c r="Q43" s="77"/>
      <c r="R43" s="77"/>
      <c r="S43" s="77"/>
      <c r="T43" s="77"/>
      <c r="U43" s="47" t="n">
        <f aca="false">SUM(C43:T43)</f>
        <v>0</v>
      </c>
      <c r="V43" s="119" t="str">
        <f aca="false">IF(U43='1- OdR'!H49,"OK","CHECK")</f>
        <v>OK</v>
      </c>
    </row>
    <row r="44" customFormat="false" ht="11.25" hidden="false" customHeight="false" outlineLevel="0" collapsed="false">
      <c r="B44" s="265" t="n">
        <f aca="false">'1- OdR'!B50</f>
        <v>0</v>
      </c>
      <c r="C44" s="72"/>
      <c r="D44" s="72"/>
      <c r="E44" s="72"/>
      <c r="F44" s="72"/>
      <c r="G44" s="72"/>
      <c r="H44" s="72"/>
      <c r="I44" s="72"/>
      <c r="J44" s="72"/>
      <c r="K44" s="72"/>
      <c r="L44" s="72"/>
      <c r="M44" s="72"/>
      <c r="N44" s="72"/>
      <c r="O44" s="72"/>
      <c r="P44" s="72"/>
      <c r="Q44" s="72"/>
      <c r="R44" s="72"/>
      <c r="S44" s="72"/>
      <c r="T44" s="72"/>
      <c r="U44" s="55" t="n">
        <f aca="false">SUM(C44:T44)</f>
        <v>0</v>
      </c>
      <c r="V44" s="119" t="str">
        <f aca="false">IF(U44='1- OdR'!H50,"OK","CHECK")</f>
        <v>OK</v>
      </c>
    </row>
    <row r="45" customFormat="false" ht="11.25" hidden="false" customHeight="false" outlineLevel="0" collapsed="false">
      <c r="B45" s="265" t="n">
        <f aca="false">'1- OdR'!B51</f>
        <v>0</v>
      </c>
      <c r="C45" s="72"/>
      <c r="D45" s="72"/>
      <c r="E45" s="72"/>
      <c r="F45" s="72"/>
      <c r="G45" s="72"/>
      <c r="H45" s="72"/>
      <c r="I45" s="72"/>
      <c r="J45" s="72"/>
      <c r="K45" s="72"/>
      <c r="L45" s="72"/>
      <c r="M45" s="72"/>
      <c r="N45" s="72"/>
      <c r="O45" s="72"/>
      <c r="P45" s="72"/>
      <c r="Q45" s="72"/>
      <c r="R45" s="72"/>
      <c r="S45" s="72"/>
      <c r="T45" s="72"/>
      <c r="U45" s="55" t="n">
        <f aca="false">SUM(C45:T45)</f>
        <v>0</v>
      </c>
      <c r="V45" s="119" t="str">
        <f aca="false">IF(U45='1- OdR'!H51,"OK","CHECK")</f>
        <v>OK</v>
      </c>
    </row>
    <row r="46" customFormat="false" ht="11.25" hidden="false" customHeight="false" outlineLevel="0" collapsed="false">
      <c r="B46" s="265" t="n">
        <f aca="false">'1- OdR'!B52</f>
        <v>0</v>
      </c>
      <c r="C46" s="72"/>
      <c r="D46" s="72"/>
      <c r="E46" s="72"/>
      <c r="F46" s="72"/>
      <c r="G46" s="72"/>
      <c r="H46" s="72"/>
      <c r="I46" s="72"/>
      <c r="J46" s="72"/>
      <c r="K46" s="72"/>
      <c r="L46" s="72"/>
      <c r="M46" s="72"/>
      <c r="N46" s="72"/>
      <c r="O46" s="72"/>
      <c r="P46" s="72"/>
      <c r="Q46" s="72"/>
      <c r="R46" s="72"/>
      <c r="S46" s="72"/>
      <c r="T46" s="72"/>
      <c r="U46" s="55" t="n">
        <f aca="false">SUM(C46:T46)</f>
        <v>0</v>
      </c>
      <c r="V46" s="119" t="str">
        <f aca="false">IF(U46='1- OdR'!H52,"OK","CHECK")</f>
        <v>OK</v>
      </c>
    </row>
    <row r="47" customFormat="false" ht="12" hidden="false" customHeight="false" outlineLevel="0" collapsed="false">
      <c r="B47" s="265" t="n">
        <f aca="false">'1- OdR'!B53</f>
        <v>0</v>
      </c>
      <c r="C47" s="72"/>
      <c r="D47" s="72"/>
      <c r="E47" s="72"/>
      <c r="F47" s="72"/>
      <c r="G47" s="72"/>
      <c r="H47" s="72"/>
      <c r="I47" s="72"/>
      <c r="J47" s="72"/>
      <c r="K47" s="72"/>
      <c r="L47" s="72"/>
      <c r="M47" s="72"/>
      <c r="N47" s="72"/>
      <c r="O47" s="72"/>
      <c r="P47" s="72"/>
      <c r="Q47" s="72"/>
      <c r="R47" s="72"/>
      <c r="S47" s="72"/>
      <c r="T47" s="72"/>
      <c r="U47" s="55" t="n">
        <f aca="false">SUM(C47:T47)</f>
        <v>0</v>
      </c>
      <c r="V47" s="119" t="str">
        <f aca="false">IF(U47='1- OdR'!H53,"OK","CHECK")</f>
        <v>OK</v>
      </c>
    </row>
    <row r="48" customFormat="false" ht="12" hidden="false" customHeight="false" outlineLevel="0" collapsed="false">
      <c r="B48" s="36" t="str">
        <f aca="false">'1- OdR'!B54</f>
        <v>Spese Generali</v>
      </c>
      <c r="C48" s="38" t="n">
        <f aca="false">SUM(C49)</f>
        <v>0</v>
      </c>
      <c r="D48" s="38" t="n">
        <f aca="false">SUM(D49)</f>
        <v>0</v>
      </c>
      <c r="E48" s="38" t="n">
        <f aca="false">SUM(E49)</f>
        <v>0</v>
      </c>
      <c r="F48" s="38" t="n">
        <f aca="false">SUM(F49)</f>
        <v>0</v>
      </c>
      <c r="G48" s="38" t="n">
        <f aca="false">SUM(G49)</f>
        <v>0</v>
      </c>
      <c r="H48" s="38" t="n">
        <f aca="false">SUM(H49)</f>
        <v>0</v>
      </c>
      <c r="I48" s="38" t="n">
        <f aca="false">SUM(I49)</f>
        <v>0</v>
      </c>
      <c r="J48" s="38" t="n">
        <f aca="false">SUM(J49)</f>
        <v>0</v>
      </c>
      <c r="K48" s="38" t="n">
        <f aca="false">SUM(K49)</f>
        <v>0</v>
      </c>
      <c r="L48" s="38" t="n">
        <f aca="false">SUM(L49)</f>
        <v>0</v>
      </c>
      <c r="M48" s="38" t="n">
        <f aca="false">SUM(M49)</f>
        <v>0</v>
      </c>
      <c r="N48" s="38" t="n">
        <f aca="false">SUM(N49)</f>
        <v>0</v>
      </c>
      <c r="O48" s="38" t="n">
        <f aca="false">SUM(O49)</f>
        <v>0</v>
      </c>
      <c r="P48" s="38" t="n">
        <f aca="false">SUM(P49)</f>
        <v>0</v>
      </c>
      <c r="Q48" s="38" t="n">
        <f aca="false">SUM(Q49)</f>
        <v>0</v>
      </c>
      <c r="R48" s="38" t="n">
        <f aca="false">SUM(R49)</f>
        <v>0</v>
      </c>
      <c r="S48" s="38" t="n">
        <f aca="false">SUM(S49)</f>
        <v>0</v>
      </c>
      <c r="T48" s="38" t="n">
        <f aca="false">SUM(T49)</f>
        <v>0</v>
      </c>
      <c r="U48" s="38" t="n">
        <f aca="false">SUM(C48:T48)</f>
        <v>0</v>
      </c>
      <c r="V48" s="119" t="str">
        <f aca="false">IF(U48='1- OdR'!H54,"OK","CHECK")</f>
        <v>OK</v>
      </c>
    </row>
    <row r="49" customFormat="false" ht="12" hidden="false" customHeight="false" outlineLevel="0" collapsed="false">
      <c r="B49" s="268" t="str">
        <f aca="false">'1- OdR'!B55</f>
        <v>Spese generali calcolate in misura forfettaria</v>
      </c>
      <c r="C49" s="126" t="n">
        <f aca="false">+'1- OdR'!H55/18</f>
        <v>0</v>
      </c>
      <c r="D49" s="126" t="n">
        <f aca="false">+C49</f>
        <v>0</v>
      </c>
      <c r="E49" s="126" t="n">
        <f aca="false">+D49</f>
        <v>0</v>
      </c>
      <c r="F49" s="126" t="n">
        <f aca="false">+E49</f>
        <v>0</v>
      </c>
      <c r="G49" s="126" t="n">
        <f aca="false">+F49</f>
        <v>0</v>
      </c>
      <c r="H49" s="126" t="n">
        <f aca="false">+G49</f>
        <v>0</v>
      </c>
      <c r="I49" s="126" t="n">
        <f aca="false">+H49</f>
        <v>0</v>
      </c>
      <c r="J49" s="126" t="n">
        <f aca="false">+I49</f>
        <v>0</v>
      </c>
      <c r="K49" s="126" t="n">
        <f aca="false">+J49</f>
        <v>0</v>
      </c>
      <c r="L49" s="126" t="n">
        <f aca="false">+K49</f>
        <v>0</v>
      </c>
      <c r="M49" s="126" t="n">
        <f aca="false">+L49</f>
        <v>0</v>
      </c>
      <c r="N49" s="126" t="n">
        <f aca="false">+M49</f>
        <v>0</v>
      </c>
      <c r="O49" s="126" t="n">
        <f aca="false">+N49</f>
        <v>0</v>
      </c>
      <c r="P49" s="126" t="n">
        <f aca="false">+O49</f>
        <v>0</v>
      </c>
      <c r="Q49" s="126" t="n">
        <f aca="false">+P49</f>
        <v>0</v>
      </c>
      <c r="R49" s="126" t="n">
        <f aca="false">+Q49</f>
        <v>0</v>
      </c>
      <c r="S49" s="126" t="n">
        <f aca="false">+R49</f>
        <v>0</v>
      </c>
      <c r="T49" s="126" t="n">
        <f aca="false">+S49</f>
        <v>0</v>
      </c>
      <c r="U49" s="127" t="n">
        <f aca="false">SUM(C49:T49)</f>
        <v>0</v>
      </c>
      <c r="V49" s="119" t="str">
        <f aca="false">IF(U49='1- OdR'!H55,"OK","CHECK")</f>
        <v>OK</v>
      </c>
    </row>
    <row r="50" customFormat="false" ht="12" hidden="false" customHeight="false" outlineLevel="0" collapsed="false">
      <c r="B50" s="36" t="str">
        <f aca="false">'1- OdR'!B56</f>
        <v>Altri costi di esercizio</v>
      </c>
      <c r="C50" s="38" t="n">
        <f aca="false">SUM(C51:C55)</f>
        <v>0</v>
      </c>
      <c r="D50" s="38" t="n">
        <f aca="false">SUM(D51:D55)</f>
        <v>0</v>
      </c>
      <c r="E50" s="38" t="n">
        <f aca="false">SUM(E51:E55)</f>
        <v>0</v>
      </c>
      <c r="F50" s="38" t="n">
        <f aca="false">SUM(F51:F55)</f>
        <v>0</v>
      </c>
      <c r="G50" s="38" t="n">
        <f aca="false">SUM(G51:G55)</f>
        <v>0</v>
      </c>
      <c r="H50" s="38" t="n">
        <f aca="false">SUM(H51:H55)</f>
        <v>0</v>
      </c>
      <c r="I50" s="38" t="n">
        <f aca="false">SUM(I51:I55)</f>
        <v>0</v>
      </c>
      <c r="J50" s="38" t="n">
        <f aca="false">SUM(J51:J55)</f>
        <v>0</v>
      </c>
      <c r="K50" s="38" t="n">
        <f aca="false">SUM(K51:K55)</f>
        <v>0</v>
      </c>
      <c r="L50" s="38" t="n">
        <f aca="false">SUM(L51:L55)</f>
        <v>0</v>
      </c>
      <c r="M50" s="38" t="n">
        <f aca="false">SUM(M51:M55)</f>
        <v>0</v>
      </c>
      <c r="N50" s="38" t="n">
        <f aca="false">SUM(N51:N55)</f>
        <v>0</v>
      </c>
      <c r="O50" s="38" t="n">
        <f aca="false">SUM(O51:O55)</f>
        <v>0</v>
      </c>
      <c r="P50" s="38" t="n">
        <f aca="false">SUM(P51:P55)</f>
        <v>0</v>
      </c>
      <c r="Q50" s="38" t="n">
        <f aca="false">SUM(Q51:Q55)</f>
        <v>0</v>
      </c>
      <c r="R50" s="38" t="n">
        <f aca="false">SUM(R51:R55)</f>
        <v>0</v>
      </c>
      <c r="S50" s="38" t="n">
        <f aca="false">SUM(S51:S55)</f>
        <v>0</v>
      </c>
      <c r="T50" s="38" t="n">
        <f aca="false">SUM(T51:T55)</f>
        <v>0</v>
      </c>
      <c r="U50" s="38" t="n">
        <f aca="false">SUM(C50:T50)</f>
        <v>0</v>
      </c>
      <c r="V50" s="119" t="str">
        <f aca="false">IF(U50='1- OdR'!H56,"OK","CHECK")</f>
        <v>OK</v>
      </c>
    </row>
    <row r="51" customFormat="false" ht="11.25" hidden="false" customHeight="false" outlineLevel="0" collapsed="false">
      <c r="B51" s="265" t="n">
        <f aca="false">'1- OdR'!B57</f>
        <v>0</v>
      </c>
      <c r="C51" s="72"/>
      <c r="D51" s="72"/>
      <c r="E51" s="72"/>
      <c r="F51" s="72"/>
      <c r="G51" s="72"/>
      <c r="H51" s="72"/>
      <c r="I51" s="72"/>
      <c r="J51" s="72"/>
      <c r="K51" s="72"/>
      <c r="L51" s="72"/>
      <c r="M51" s="72"/>
      <c r="N51" s="72"/>
      <c r="O51" s="72"/>
      <c r="P51" s="72"/>
      <c r="Q51" s="72"/>
      <c r="R51" s="72"/>
      <c r="S51" s="72"/>
      <c r="T51" s="72"/>
      <c r="U51" s="55" t="n">
        <f aca="false">SUM(C51:T51)</f>
        <v>0</v>
      </c>
      <c r="V51" s="119" t="str">
        <f aca="false">IF(U51='1- OdR'!H57,"OK","CHECK")</f>
        <v>OK</v>
      </c>
    </row>
    <row r="52" customFormat="false" ht="11.25" hidden="false" customHeight="false" outlineLevel="0" collapsed="false">
      <c r="B52" s="269" t="n">
        <f aca="false">'1- OdR'!B58</f>
        <v>0</v>
      </c>
      <c r="C52" s="130"/>
      <c r="D52" s="130"/>
      <c r="E52" s="130"/>
      <c r="F52" s="130"/>
      <c r="G52" s="130"/>
      <c r="H52" s="130"/>
      <c r="I52" s="130"/>
      <c r="J52" s="130"/>
      <c r="K52" s="130"/>
      <c r="L52" s="130"/>
      <c r="M52" s="130"/>
      <c r="N52" s="130"/>
      <c r="O52" s="130"/>
      <c r="P52" s="130"/>
      <c r="Q52" s="130"/>
      <c r="R52" s="130"/>
      <c r="S52" s="130"/>
      <c r="T52" s="130"/>
      <c r="U52" s="55" t="n">
        <f aca="false">SUM(C52:T52)</f>
        <v>0</v>
      </c>
      <c r="V52" s="119" t="str">
        <f aca="false">IF(U52='1- OdR'!H58,"OK","CHECK")</f>
        <v>OK</v>
      </c>
    </row>
    <row r="53" customFormat="false" ht="11.25" hidden="false" customHeight="false" outlineLevel="0" collapsed="false">
      <c r="B53" s="269" t="n">
        <f aca="false">'1- OdR'!B59</f>
        <v>0</v>
      </c>
      <c r="C53" s="130"/>
      <c r="D53" s="130"/>
      <c r="E53" s="130"/>
      <c r="F53" s="130"/>
      <c r="G53" s="130"/>
      <c r="H53" s="130"/>
      <c r="I53" s="130"/>
      <c r="J53" s="130"/>
      <c r="K53" s="130"/>
      <c r="L53" s="130"/>
      <c r="M53" s="130"/>
      <c r="N53" s="130"/>
      <c r="O53" s="130"/>
      <c r="P53" s="130"/>
      <c r="Q53" s="130"/>
      <c r="R53" s="130"/>
      <c r="S53" s="130"/>
      <c r="T53" s="130"/>
      <c r="U53" s="55" t="n">
        <f aca="false">SUM(C53:T53)</f>
        <v>0</v>
      </c>
      <c r="V53" s="119" t="str">
        <f aca="false">IF(U53='1- OdR'!H59,"OK","CHECK")</f>
        <v>OK</v>
      </c>
    </row>
    <row r="54" customFormat="false" ht="11.25" hidden="false" customHeight="false" outlineLevel="0" collapsed="false">
      <c r="B54" s="269" t="n">
        <f aca="false">'1- OdR'!B60</f>
        <v>0</v>
      </c>
      <c r="C54" s="130"/>
      <c r="D54" s="130"/>
      <c r="E54" s="130"/>
      <c r="F54" s="130"/>
      <c r="G54" s="130"/>
      <c r="H54" s="130"/>
      <c r="I54" s="130"/>
      <c r="J54" s="130"/>
      <c r="K54" s="130"/>
      <c r="L54" s="130"/>
      <c r="M54" s="130"/>
      <c r="N54" s="130"/>
      <c r="O54" s="130"/>
      <c r="P54" s="130"/>
      <c r="Q54" s="130"/>
      <c r="R54" s="130"/>
      <c r="S54" s="130"/>
      <c r="T54" s="130"/>
      <c r="U54" s="55" t="n">
        <f aca="false">SUM(C54:T54)</f>
        <v>0</v>
      </c>
      <c r="V54" s="119" t="str">
        <f aca="false">IF(U54='1- OdR'!H60,"OK","CHECK")</f>
        <v>OK</v>
      </c>
    </row>
    <row r="55" customFormat="false" ht="12" hidden="false" customHeight="false" outlineLevel="0" collapsed="false">
      <c r="B55" s="266" t="n">
        <f aca="false">'1- OdR'!B61</f>
        <v>0</v>
      </c>
      <c r="C55" s="74"/>
      <c r="D55" s="74"/>
      <c r="E55" s="74"/>
      <c r="F55" s="74"/>
      <c r="G55" s="74"/>
      <c r="H55" s="74"/>
      <c r="I55" s="74"/>
      <c r="J55" s="74"/>
      <c r="K55" s="74"/>
      <c r="L55" s="74"/>
      <c r="M55" s="74"/>
      <c r="N55" s="74"/>
      <c r="O55" s="74"/>
      <c r="P55" s="74"/>
      <c r="Q55" s="74"/>
      <c r="R55" s="74"/>
      <c r="S55" s="74"/>
      <c r="T55" s="74"/>
      <c r="U55" s="63" t="n">
        <f aca="false">SUM(C55:T55)</f>
        <v>0</v>
      </c>
      <c r="V55" s="119" t="str">
        <f aca="false">IF(U55='1- OdR'!H61,"OK","CHECK")</f>
        <v>OK</v>
      </c>
    </row>
    <row r="56" customFormat="false" ht="11.25" hidden="false" customHeight="false" outlineLevel="0" collapsed="false">
      <c r="B56" s="131"/>
      <c r="C56" s="131"/>
      <c r="D56" s="131"/>
      <c r="E56" s="131"/>
      <c r="F56" s="131"/>
      <c r="G56" s="131"/>
      <c r="H56" s="131"/>
      <c r="I56" s="131"/>
      <c r="J56" s="131"/>
      <c r="K56" s="131"/>
      <c r="L56" s="131"/>
      <c r="M56" s="131"/>
      <c r="N56" s="131"/>
      <c r="O56" s="131"/>
      <c r="P56" s="131"/>
      <c r="Q56" s="131"/>
      <c r="R56" s="131"/>
      <c r="S56" s="131"/>
      <c r="T56" s="131"/>
      <c r="U56" s="131"/>
      <c r="V56" s="119" t="str">
        <f aca="false">IF((COUNTIF(V6:V55,"check"))&gt;0,"CHECK","OK")</f>
        <v>OK</v>
      </c>
    </row>
    <row r="57" customFormat="false" ht="15.75" hidden="false" customHeight="false" outlineLevel="0" collapsed="false">
      <c r="B57" s="152" t="s">
        <v>68</v>
      </c>
      <c r="C57" s="251"/>
      <c r="D57" s="251"/>
      <c r="E57" s="251"/>
      <c r="F57" s="251"/>
      <c r="G57" s="251"/>
      <c r="H57" s="251"/>
      <c r="I57" s="251"/>
      <c r="J57" s="251"/>
      <c r="K57" s="251"/>
      <c r="L57" s="251"/>
      <c r="M57" s="251"/>
      <c r="N57" s="251"/>
      <c r="O57" s="251"/>
      <c r="P57" s="251"/>
      <c r="Q57" s="251"/>
      <c r="R57" s="251"/>
      <c r="S57" s="251"/>
      <c r="T57" s="251"/>
      <c r="U57" s="251"/>
      <c r="V57" s="251"/>
    </row>
    <row r="58" s="132" customFormat="true" ht="25.15" hidden="false" customHeight="true" outlineLevel="0" collapsed="false">
      <c r="B58" s="23" t="s">
        <v>69</v>
      </c>
      <c r="C58" s="23"/>
      <c r="D58" s="23"/>
      <c r="E58" s="133"/>
      <c r="F58" s="133"/>
      <c r="G58" s="134" t="str">
        <f aca="false">IF(E58="","Selezionare","OK")</f>
        <v>Selezionare</v>
      </c>
      <c r="H58" s="134"/>
      <c r="I58" s="270"/>
      <c r="J58" s="270"/>
      <c r="K58" s="270"/>
      <c r="L58" s="270"/>
      <c r="M58" s="270"/>
      <c r="N58" s="270"/>
      <c r="O58" s="270"/>
      <c r="P58" s="270"/>
      <c r="Q58" s="270"/>
      <c r="R58" s="270"/>
      <c r="S58" s="270"/>
      <c r="T58" s="270"/>
      <c r="U58" s="270"/>
      <c r="V58" s="270"/>
    </row>
    <row r="59" customFormat="false" ht="12" hidden="false" customHeight="false" outlineLevel="0" collapsed="false">
      <c r="B59" s="12" t="s">
        <v>18</v>
      </c>
      <c r="C59" s="12" t="s">
        <v>50</v>
      </c>
      <c r="D59" s="13" t="s">
        <v>51</v>
      </c>
      <c r="E59" s="13" t="s">
        <v>52</v>
      </c>
      <c r="F59" s="13" t="s">
        <v>53</v>
      </c>
      <c r="G59" s="13" t="s">
        <v>54</v>
      </c>
      <c r="H59" s="13" t="s">
        <v>55</v>
      </c>
      <c r="I59" s="13" t="s">
        <v>56</v>
      </c>
      <c r="J59" s="13" t="s">
        <v>57</v>
      </c>
      <c r="K59" s="13" t="s">
        <v>58</v>
      </c>
      <c r="L59" s="13" t="s">
        <v>59</v>
      </c>
      <c r="M59" s="13" t="s">
        <v>60</v>
      </c>
      <c r="N59" s="13" t="s">
        <v>61</v>
      </c>
      <c r="O59" s="13" t="s">
        <v>62</v>
      </c>
      <c r="P59" s="13" t="s">
        <v>63</v>
      </c>
      <c r="Q59" s="13" t="s">
        <v>64</v>
      </c>
      <c r="R59" s="13" t="s">
        <v>65</v>
      </c>
      <c r="S59" s="13" t="s">
        <v>66</v>
      </c>
      <c r="T59" s="13" t="s">
        <v>67</v>
      </c>
      <c r="U59" s="136" t="s">
        <v>22</v>
      </c>
      <c r="V59" s="113"/>
    </row>
    <row r="60" customFormat="false" ht="30" hidden="false" customHeight="true" outlineLevel="0" collapsed="false">
      <c r="B60" s="80" t="s">
        <v>71</v>
      </c>
      <c r="C60" s="137" t="n">
        <f aca="false">C6</f>
        <v>0</v>
      </c>
      <c r="D60" s="137" t="str">
        <f aca="false">IF(OR(C60=$U$6,C60=""),"",C60+D6)</f>
        <v/>
      </c>
      <c r="E60" s="137" t="str">
        <f aca="false">IF(OR(D60=$U$6,D60=""),"",D60+E6)</f>
        <v/>
      </c>
      <c r="F60" s="137" t="str">
        <f aca="false">IF(OR(E60=$U$6,E60=""),"",E60+F6)</f>
        <v/>
      </c>
      <c r="G60" s="137" t="str">
        <f aca="false">IF(OR(F60=$U$6,F60=""),"",F60+G6)</f>
        <v/>
      </c>
      <c r="H60" s="137" t="str">
        <f aca="false">IF(OR(G60=$U$6,G60=""),"",G60+H6)</f>
        <v/>
      </c>
      <c r="I60" s="137" t="str">
        <f aca="false">IF(OR(H60=$U$6,H60=""),"",H60+I6)</f>
        <v/>
      </c>
      <c r="J60" s="137" t="str">
        <f aca="false">IF(OR(I60=$U$6,I60=""),"",I60+J6)</f>
        <v/>
      </c>
      <c r="K60" s="137" t="str">
        <f aca="false">IF(OR(J60=$U$6,J60=""),"",J60+K6)</f>
        <v/>
      </c>
      <c r="L60" s="137" t="str">
        <f aca="false">IF(OR(K60=$U$6,K60=""),"",K60+L6)</f>
        <v/>
      </c>
      <c r="M60" s="137" t="str">
        <f aca="false">IF(OR(L60=$U$6,L60=""),"",L60+M6)</f>
        <v/>
      </c>
      <c r="N60" s="137" t="str">
        <f aca="false">IF(OR(M60=$U$6,M60=""),"",M60+N6)</f>
        <v/>
      </c>
      <c r="O60" s="137" t="str">
        <f aca="false">IF(OR(N60=$U$6,N60=""),"",N60+O6)</f>
        <v/>
      </c>
      <c r="P60" s="137" t="str">
        <f aca="false">IF(OR(O60=$U$6,O60=""),"",O60+P6)</f>
        <v/>
      </c>
      <c r="Q60" s="137" t="str">
        <f aca="false">IF(OR(P60=$U$6,P60=""),"",P60+Q6)</f>
        <v/>
      </c>
      <c r="R60" s="137" t="str">
        <f aca="false">IF(OR(Q60=$U$6,Q60=""),"",Q60+R6)</f>
        <v/>
      </c>
      <c r="S60" s="137" t="str">
        <f aca="false">IF(OR(R60=$U$6,R60=""),"",R60+S6)</f>
        <v/>
      </c>
      <c r="T60" s="137" t="str">
        <f aca="false">IF(OR(S60=$U$6,S60=""),"",S60+T6)</f>
        <v/>
      </c>
      <c r="U60" s="138"/>
      <c r="V60" s="113"/>
    </row>
    <row r="61" customFormat="false" ht="30" hidden="false" customHeight="true" outlineLevel="0" collapsed="false">
      <c r="B61" s="80" t="s">
        <v>72</v>
      </c>
      <c r="C61" s="139" t="str">
        <f aca="false">IF($U$6=0,"",C60/$U$6)</f>
        <v/>
      </c>
      <c r="D61" s="139" t="str">
        <f aca="false">IF(OR($U$6=0,C61=100%,C61=""),"",D60/$U$6)</f>
        <v/>
      </c>
      <c r="E61" s="139" t="str">
        <f aca="false">IF(OR($U$6=0,D61=100%,D61=""),"",E60/$U$6)</f>
        <v/>
      </c>
      <c r="F61" s="139" t="str">
        <f aca="false">IF(OR($U$6=0,E61=100%,E61=""),"",F60/$U$6)</f>
        <v/>
      </c>
      <c r="G61" s="139" t="str">
        <f aca="false">IF(OR($U$6=0,F61=100%,F61=""),"",G60/$U$6)</f>
        <v/>
      </c>
      <c r="H61" s="139" t="str">
        <f aca="false">IF(OR($U$6=0,G61=100%,G61=""),"",H60/$U$6)</f>
        <v/>
      </c>
      <c r="I61" s="139" t="str">
        <f aca="false">IF(OR($U$6=0,H61=100%,H61=""),"",I60/$U$6)</f>
        <v/>
      </c>
      <c r="J61" s="139" t="str">
        <f aca="false">IF(OR($U$6=0,I61=100%,I61=""),"",J60/$U$6)</f>
        <v/>
      </c>
      <c r="K61" s="139" t="str">
        <f aca="false">IF(OR($U$6=0,J61=100%,J61=""),"",K60/$U$6)</f>
        <v/>
      </c>
      <c r="L61" s="139" t="str">
        <f aca="false">IF(OR($U$6=0,K61=100%,K61=""),"",L60/$U$6)</f>
        <v/>
      </c>
      <c r="M61" s="139" t="str">
        <f aca="false">IF(OR($U$6=0,L61=100%,L61=""),"",M60/$U$6)</f>
        <v/>
      </c>
      <c r="N61" s="139" t="str">
        <f aca="false">IF(OR($U$6=0,M61=100%,M61=""),"",N60/$U$6)</f>
        <v/>
      </c>
      <c r="O61" s="139" t="str">
        <f aca="false">IF(OR($U$6=0,N61=100%,N61=""),"",O60/$U$6)</f>
        <v/>
      </c>
      <c r="P61" s="139" t="str">
        <f aca="false">IF(OR($U$6=0,O61=100%,O61=""),"",P60/$U$6)</f>
        <v/>
      </c>
      <c r="Q61" s="139" t="str">
        <f aca="false">IF(OR($U$6=0,P61=100%,P61=""),"",Q60/$U$6)</f>
        <v/>
      </c>
      <c r="R61" s="139" t="str">
        <f aca="false">IF(OR($U$6=0,Q61=100%,Q61=""),"",R60/$U$6)</f>
        <v/>
      </c>
      <c r="S61" s="139" t="str">
        <f aca="false">IF(OR($U$6=0,R61=100%,R61=""),"",S60/$U$6)</f>
        <v/>
      </c>
      <c r="T61" s="139" t="str">
        <f aca="false">IF(OR($U$6=0,S61=100%,S61=""),"",T60/$U$6)</f>
        <v/>
      </c>
      <c r="U61" s="140"/>
      <c r="V61" s="113"/>
    </row>
    <row r="62" customFormat="false" ht="30" hidden="false" customHeight="true" outlineLevel="0" collapsed="false">
      <c r="B62" s="141" t="s">
        <v>73</v>
      </c>
      <c r="C62" s="142" t="str">
        <f aca="false">IF(OR(U6=0,E58&lt;&gt;"1 - con anticipazione"),"",IF(C61=100%,'1- OdR'!$L$69,IF(C61&gt;=50%,(90%*'1- OdR'!$L$69),40%*'1- OdR'!$L$69)))</f>
        <v/>
      </c>
      <c r="D62" s="142" t="str">
        <f aca="false">IF(OR($E$58&lt;&gt;"1 - con anticipazione",$U$6=0),"",IF(AND(D61=100%,C64=(90%*'1- OdR'!$L$69)),(10%*'1- OdR'!$L$69),IF(AND(D61=100%,C64=(40%*'1- OdR'!$L$69)),(60%*'1- OdR'!$L$69),IF(AND(D61=100%,C64=0),'1- OdR'!$L$69,IF(AND(D61&gt;=50%,D61&lt;100%,C64&lt;(90%*'1- OdR'!$L$69)),(50%*'1- OdR'!$L$69),0)))))</f>
        <v/>
      </c>
      <c r="E62" s="142" t="str">
        <f aca="false">IF(OR($E$58&lt;&gt;"1 - con anticipazione",$U$6=0),"",IF(AND(E61=100%,D64=(90%*'1- OdR'!$L$69)),(10%*'1- OdR'!$L$69),IF(AND(E61=100%,D64=(40%*'1- OdR'!$L$69)),(60%*'1- OdR'!$L$69),IF(AND(E61=100%,D64=0),'1- OdR'!$L$69,IF(AND(E61&gt;=50%,E61&lt;100%,D64&lt;(90%*'1- OdR'!$L$69)),(50%*'1- OdR'!$L$69),0)))))</f>
        <v/>
      </c>
      <c r="F62" s="142" t="str">
        <f aca="false">IF(OR($E$58&lt;&gt;"1 - con anticipazione",$U$6=0),"",IF(AND(F61=100%,E64=(90%*'1- OdR'!$L$69)),(10%*'1- OdR'!$L$69),IF(AND(F61=100%,E64=(40%*'1- OdR'!$L$69)),(60%*'1- OdR'!$L$69),IF(AND(F61=100%,E64=0),'1- OdR'!$L$69,IF(AND(F61&gt;=50%,F61&lt;100%,E64&lt;(90%*'1- OdR'!$L$69)),(50%*'1- OdR'!$L$69),0)))))</f>
        <v/>
      </c>
      <c r="G62" s="142" t="str">
        <f aca="false">IF(OR($E$58&lt;&gt;"1 - con anticipazione",$U$6=0),"",IF(AND(G61=100%,F64=(90%*'1- OdR'!$L$69)),(10%*'1- OdR'!$L$69),IF(AND(G61=100%,F64=(40%*'1- OdR'!$L$69)),(60%*'1- OdR'!$L$69),IF(AND(G61=100%,F64=0),'1- OdR'!$L$69,IF(AND(G61&gt;=50%,G61&lt;100%,F64&lt;(90%*'1- OdR'!$L$69)),(50%*'1- OdR'!$L$69),0)))))</f>
        <v/>
      </c>
      <c r="H62" s="142" t="str">
        <f aca="false">IF(OR($E$58&lt;&gt;"1 - con anticipazione",$U$6=0),"",IF(AND(H61=100%,G64=(90%*'1- OdR'!$L$69)),(10%*'1- OdR'!$L$69),IF(AND(H61=100%,G64=(40%*'1- OdR'!$L$69)),(60%*'1- OdR'!$L$69),IF(AND(H61=100%,G64=0),'1- OdR'!$L$69,IF(AND(H61&gt;=50%,H61&lt;100%,G64&lt;(90%*'1- OdR'!$L$69)),(50%*'1- OdR'!$L$69),0)))))</f>
        <v/>
      </c>
      <c r="I62" s="142" t="str">
        <f aca="false">IF(OR($E$58&lt;&gt;"1 - con anticipazione",$U$6=0),"",IF(AND(I61=100%,H64=(90%*'1- OdR'!$L$69)),(10%*'1- OdR'!$L$69),IF(AND(I61=100%,H64=(40%*'1- OdR'!$L$69)),(60%*'1- OdR'!$L$69),IF(AND(I61=100%,H64=0),'1- OdR'!$L$69,IF(AND(I61&gt;=50%,I61&lt;100%,H64&lt;(90%*'1- OdR'!$L$69)),(50%*'1- OdR'!$L$69),0)))))</f>
        <v/>
      </c>
      <c r="J62" s="142" t="str">
        <f aca="false">IF(OR($E$58&lt;&gt;"1 - con anticipazione",$U$6=0),"",IF(AND(J61=100%,I64=(90%*'1- OdR'!$L$69)),(10%*'1- OdR'!$L$69),IF(AND(J61=100%,I64=(40%*'1- OdR'!$L$69)),(60%*'1- OdR'!$L$69),IF(AND(J61=100%,I64=0),'1- OdR'!$L$69,IF(AND(J61&gt;=50%,J61&lt;100%,I64&lt;(90%*'1- OdR'!$L$69)),(50%*'1- OdR'!$L$69),0)))))</f>
        <v/>
      </c>
      <c r="K62" s="142" t="str">
        <f aca="false">IF(OR($E$58&lt;&gt;"1 - con anticipazione",$U$6=0),"",IF(AND(K61=100%,J64=(90%*'1- OdR'!$L$69)),(10%*'1- OdR'!$L$69),IF(AND(K61=100%,J64=(40%*'1- OdR'!$L$69)),(60%*'1- OdR'!$L$69),IF(AND(K61=100%,J64=0),'1- OdR'!$L$69,IF(AND(K61&gt;=50%,K61&lt;100%,J64&lt;(90%*'1- OdR'!$L$69)),(50%*'1- OdR'!$L$69),0)))))</f>
        <v/>
      </c>
      <c r="L62" s="142" t="str">
        <f aca="false">IF(OR($E$58&lt;&gt;"1 - con anticipazione",$U$6=0),"",IF(AND(L61=100%,K64=(90%*'1- OdR'!$L$69)),(10%*'1- OdR'!$L$69),IF(AND(L61=100%,K64=(40%*'1- OdR'!$L$69)),(60%*'1- OdR'!$L$69),IF(AND(L61=100%,K64=0),'1- OdR'!$L$69,IF(AND(L61&gt;=50%,L61&lt;100%,K64&lt;(90%*'1- OdR'!$L$69)),(50%*'1- OdR'!$L$69),0)))))</f>
        <v/>
      </c>
      <c r="M62" s="142" t="str">
        <f aca="false">IF(OR($E$58&lt;&gt;"1 - con anticipazione",$U$6=0),"",IF(AND(M61=100%,L64=(90%*'1- OdR'!$L$69)),(10%*'1- OdR'!$L$69),IF(AND(M61=100%,L64=(40%*'1- OdR'!$L$69)),(60%*'1- OdR'!$L$69),IF(AND(M61=100%,L64=0),'1- OdR'!$L$69,IF(AND(M61&gt;=50%,M61&lt;100%,L64&lt;(90%*'1- OdR'!$L$69)),(50%*'1- OdR'!$L$69),0)))))</f>
        <v/>
      </c>
      <c r="N62" s="142" t="str">
        <f aca="false">IF(OR($E$58&lt;&gt;"1 - con anticipazione",$U$6=0),"",IF(AND(N61=100%,M64=(90%*'1- OdR'!$L$69)),(10%*'1- OdR'!$L$69),IF(AND(N61=100%,M64=(40%*'1- OdR'!$L$69)),(60%*'1- OdR'!$L$69),IF(AND(N61=100%,M64=0),'1- OdR'!$L$69,IF(AND(N61&gt;=50%,N61&lt;100%,M64&lt;(90%*'1- OdR'!$L$69)),(50%*'1- OdR'!$L$69),0)))))</f>
        <v/>
      </c>
      <c r="O62" s="142" t="str">
        <f aca="false">IF(OR($E$58&lt;&gt;"1 - con anticipazione",$U$6=0),"",IF(AND(O61=100%,N64=(90%*'1- OdR'!$L$69)),(10%*'1- OdR'!$L$69),IF(AND(O61=100%,N64=(40%*'1- OdR'!$L$69)),(60%*'1- OdR'!$L$69),IF(AND(O61=100%,N64=0),'1- OdR'!$L$69,IF(AND(O61&gt;=50%,O61&lt;100%,N64&lt;(90%*'1- OdR'!$L$69)),(50%*'1- OdR'!$L$69),0)))))</f>
        <v/>
      </c>
      <c r="P62" s="142" t="str">
        <f aca="false">IF(OR($E$58&lt;&gt;"1 - con anticipazione",$U$6=0),"",IF(AND(P61=100%,O64=(90%*'1- OdR'!$L$69)),(10%*'1- OdR'!$L$69),IF(AND(P61=100%,O64=(40%*'1- OdR'!$L$69)),(60%*'1- OdR'!$L$69),IF(AND(P61=100%,O64=0),'1- OdR'!$L$69,IF(AND(P61&gt;=50%,P61&lt;100%,O64&lt;(90%*'1- OdR'!$L$69)),(50%*'1- OdR'!$L$69),0)))))</f>
        <v/>
      </c>
      <c r="Q62" s="142" t="str">
        <f aca="false">IF(OR($E$58&lt;&gt;"1 - con anticipazione",$U$6=0),"",IF(AND(Q61=100%,P64=(90%*'1- OdR'!$L$69)),(10%*'1- OdR'!$L$69),IF(AND(Q61=100%,P64=(40%*'1- OdR'!$L$69)),(60%*'1- OdR'!$L$69),IF(AND(Q61=100%,P64=0),'1- OdR'!$L$69,IF(AND(Q61&gt;=50%,Q61&lt;100%,P64&lt;(90%*'1- OdR'!$L$69)),(50%*'1- OdR'!$L$69),0)))))</f>
        <v/>
      </c>
      <c r="R62" s="142" t="str">
        <f aca="false">IF(OR($E$58&lt;&gt;"1 - con anticipazione",$U$6=0),"",IF(AND(R61=100%,Q64=(90%*'1- OdR'!$L$69)),(10%*'1- OdR'!$L$69),IF(AND(R61=100%,Q64=(40%*'1- OdR'!$L$69)),(60%*'1- OdR'!$L$69),IF(AND(R61=100%,Q64=0),'1- OdR'!$L$69,IF(AND(R61&gt;=50%,R61&lt;100%,Q64&lt;(90%*'1- OdR'!$L$69)),(50%*'1- OdR'!$L$69),0)))))</f>
        <v/>
      </c>
      <c r="S62" s="142" t="str">
        <f aca="false">IF(OR($E$58&lt;&gt;"1 - con anticipazione",$U$6=0),"",IF(AND(S61=100%,R64=(90%*'1- OdR'!$L$69)),(10%*'1- OdR'!$L$69),IF(AND(S61=100%,R64=(40%*'1- OdR'!$L$69)),(60%*'1- OdR'!$L$69),IF(AND(S61=100%,R64=0),'1- OdR'!$L$69,IF(AND(S61&gt;=50%,S61&lt;100%,R64&lt;(90%*'1- OdR'!$L$69)),(50%*'1- OdR'!$L$69),0)))))</f>
        <v/>
      </c>
      <c r="T62" s="142" t="str">
        <f aca="false">IF(OR($E$58&lt;&gt;"1 - con anticipazione",$U$6=0),"",IF(AND(T61=100%,S64=(90%*'1- OdR'!$L$69)),(10%*'1- OdR'!$L$69),IF(AND(T61=100%,S64=(40%*'1- OdR'!$L$69)),(60%*'1- OdR'!$L$69),IF(AND(T61=100%,S64=0),'1- OdR'!$L$69,IF(AND(T61&gt;=50%,T61&lt;100%,S64&lt;(90%*'1- OdR'!$L$69)),(50%*'1- OdR'!$L$69),0)))))</f>
        <v/>
      </c>
      <c r="U62" s="143" t="n">
        <f aca="false">SUM(C62:T62)</f>
        <v>0</v>
      </c>
      <c r="V62" s="145" t="str">
        <f aca="false">IF(E58=Elenco!I7,"",IF(AND(E58=Elenco!I6,'1- OdR'!L69&gt;0,U62='1- OdR'!L69),"OK","Check"))</f>
        <v>Check</v>
      </c>
    </row>
    <row r="63" customFormat="false" ht="30" hidden="false" customHeight="true" outlineLevel="0" collapsed="false">
      <c r="B63" s="141" t="s">
        <v>74</v>
      </c>
      <c r="C63" s="142" t="str">
        <f aca="false">IF(OR($E$58&lt;&gt;"2 - avanzamento lavori",$U$6=0),"",IF(AND(C61&gt;=40%,C61&lt;90%),(40%*'1- OdR'!$L$69),IF(C61=100%,'1- OdR'!$L$69,IF(C61&gt;=90%,(90%*'1- OdR'!$L$69),0))))</f>
        <v/>
      </c>
      <c r="D63" s="142" t="str">
        <f aca="false">IF(OR($E$58&lt;&gt;"2 - avanzamento lavori",$U$6=0),"",IF(AND(D61=100%,C64=(90%*'1- OdR'!$L$69)),(10%*'1- OdR'!$L$69),IF(AND(D61=100%,C64=(40%*'1- OdR'!$L$69)),(60%*'1- OdR'!$L$69),IF(AND(D61=100%,C64=0),'1- OdR'!$L$69,IF(AND(D61&gt;=90%,D61&lt;100%,C64=0),(90%*'1- OdR'!$L$69),IF(AND(D61&gt;=40%,D61&lt;90%,C64&lt;(40%*'1- OdR'!$L$69)),(40%*'1- OdR'!$L$69),IF(AND(D61&gt;=90%,D61&lt;100%,C64=(40%*'1- OdR'!$L$69)),(50%*'1- OdR'!$L$69),0)))))))</f>
        <v/>
      </c>
      <c r="E63" s="142" t="str">
        <f aca="false">IF(OR($E$58&lt;&gt;"2 - avanzamento lavori",$U$6=0),"",IF(AND(E61=100%,D64=(90%*'1- OdR'!$L$69)),(10%*'1- OdR'!$L$69),IF(AND(E61=100%,D64=(40%*'1- OdR'!$L$69)),(60%*'1- OdR'!$L$69),IF(AND(E61=100%,D64=0),'1- OdR'!$L$69,IF(AND(E61&gt;=90%,E61&lt;100%,D64=0),(90%*'1- OdR'!$L$69),IF(AND(E61&gt;=40%,E61&lt;90%,D64&lt;(40%*'1- OdR'!$L$69)),(40%*'1- OdR'!$L$69),IF(AND(E61&gt;=90%,E61&lt;100%,D64=(40%*'1- OdR'!$L$69)),(50%*'1- OdR'!$L$69),0)))))))</f>
        <v/>
      </c>
      <c r="F63" s="142" t="str">
        <f aca="false">IF(OR($E$58&lt;&gt;"2 - avanzamento lavori",$U$6=0),"",IF(AND(F61=100%,E64=(90%*'1- OdR'!$L$69)),(10%*'1- OdR'!$L$69),IF(AND(F61=100%,E64=(40%*'1- OdR'!$L$69)),(60%*'1- OdR'!$L$69),IF(AND(F61=100%,E64=0),'1- OdR'!$L$69,IF(AND(F61&gt;=90%,F61&lt;100%,E64=0),(90%*'1- OdR'!$L$69),IF(AND(F61&gt;=40%,F61&lt;90%,E64&lt;(40%*'1- OdR'!$L$69)),(40%*'1- OdR'!$L$69),IF(AND(F61&gt;=90%,F61&lt;100%,E64=(40%*'1- OdR'!$L$69)),(50%*'1- OdR'!$L$69),0)))))))</f>
        <v/>
      </c>
      <c r="G63" s="142" t="str">
        <f aca="false">IF(OR($E$58&lt;&gt;"2 - avanzamento lavori",$U$6=0),"",IF(AND(G61=100%,F64=(90%*'1- OdR'!$L$69)),(10%*'1- OdR'!$L$69),IF(AND(G61=100%,F64=(40%*'1- OdR'!$L$69)),(60%*'1- OdR'!$L$69),IF(AND(G61=100%,F64=0),'1- OdR'!$L$69,IF(AND(G61&gt;=90%,G61&lt;100%,F64=0),(90%*'1- OdR'!$L$69),IF(AND(G61&gt;=40%,G61&lt;90%,F64&lt;(40%*'1- OdR'!$L$69)),(40%*'1- OdR'!$L$69),IF(AND(G61&gt;=90%,G61&lt;100%,F64=(40%*'1- OdR'!$L$69)),(50%*'1- OdR'!$L$69),0)))))))</f>
        <v/>
      </c>
      <c r="H63" s="142" t="str">
        <f aca="false">IF(OR($E$58&lt;&gt;"2 - avanzamento lavori",$U$6=0),"",IF(AND(H61=100%,G64=(90%*'1- OdR'!$L$69)),(10%*'1- OdR'!$L$69),IF(AND(H61=100%,G64=(40%*'1- OdR'!$L$69)),(60%*'1- OdR'!$L$69),IF(AND(H61=100%,G64=0),'1- OdR'!$L$69,IF(AND(H61&gt;=90%,H61&lt;100%,G64=0),(90%*'1- OdR'!$L$69),IF(AND(H61&gt;=40%,H61&lt;90%,G64&lt;(40%*'1- OdR'!$L$69)),(40%*'1- OdR'!$L$69),IF(AND(H61&gt;=90%,H61&lt;100%,G64=(40%*'1- OdR'!$L$69)),(50%*'1- OdR'!$L$69),0)))))))</f>
        <v/>
      </c>
      <c r="I63" s="142" t="str">
        <f aca="false">IF(OR($E$58&lt;&gt;"2 - avanzamento lavori",$U$6=0),"",IF(AND(I61=100%,H64=(90%*'1- OdR'!$L$69)),(10%*'1- OdR'!$L$69),IF(AND(I61=100%,H64=(40%*'1- OdR'!$L$69)),(60%*'1- OdR'!$L$69),IF(AND(I61=100%,H64=0),'1- OdR'!$L$69,IF(AND(I61&gt;=90%,I61&lt;100%,H64=0),(90%*'1- OdR'!$L$69),IF(AND(I61&gt;=40%,I61&lt;90%,H64&lt;(40%*'1- OdR'!$L$69)),(40%*'1- OdR'!$L$69),IF(AND(I61&gt;=90%,I61&lt;100%,H64=(40%*'1- OdR'!$L$69)),(50%*'1- OdR'!$L$69),0)))))))</f>
        <v/>
      </c>
      <c r="J63" s="142" t="str">
        <f aca="false">IF(OR($E$58&lt;&gt;"2 - avanzamento lavori",$U$6=0),"",IF(AND(J61=100%,I64=(90%*'1- OdR'!$L$69)),(10%*'1- OdR'!$L$69),IF(AND(J61=100%,I64=(40%*'1- OdR'!$L$69)),(60%*'1- OdR'!$L$69),IF(AND(J61=100%,I64=0),'1- OdR'!$L$69,IF(AND(J61&gt;=90%,J61&lt;100%,I64=0),(90%*'1- OdR'!$L$69),IF(AND(J61&gt;=40%,J61&lt;90%,I64&lt;(40%*'1- OdR'!$L$69)),(40%*'1- OdR'!$L$69),IF(AND(J61&gt;=90%,J61&lt;100%,I64=(40%*'1- OdR'!$L$69)),(50%*'1- OdR'!$L$69),0)))))))</f>
        <v/>
      </c>
      <c r="K63" s="142" t="str">
        <f aca="false">IF(OR($E$58&lt;&gt;"2 - avanzamento lavori",$U$6=0),"",IF(AND(K61=100%,J64=(90%*'1- OdR'!$L$69)),(10%*'1- OdR'!$L$69),IF(AND(K61=100%,J64=(40%*'1- OdR'!$L$69)),(60%*'1- OdR'!$L$69),IF(AND(K61=100%,J64=0),'1- OdR'!$L$69,IF(AND(K61&gt;=90%,K61&lt;100%,J64=0),(90%*'1- OdR'!$L$69),IF(AND(K61&gt;=40%,K61&lt;90%,J64&lt;(40%*'1- OdR'!$L$69)),(40%*'1- OdR'!$L$69),IF(AND(K61&gt;=90%,K61&lt;100%,J64=(40%*'1- OdR'!$L$69)),(50%*'1- OdR'!$L$69),0)))))))</f>
        <v/>
      </c>
      <c r="L63" s="142" t="str">
        <f aca="false">IF(OR($E$58&lt;&gt;"2 - avanzamento lavori",$U$6=0),"",IF(AND(L61=100%,K64=(90%*'1- OdR'!$L$69)),(10%*'1- OdR'!$L$69),IF(AND(L61=100%,K64=(40%*'1- OdR'!$L$69)),(60%*'1- OdR'!$L$69),IF(AND(L61=100%,K64=0),'1- OdR'!$L$69,IF(AND(L61&gt;=90%,L61&lt;100%,K64=0),(90%*'1- OdR'!$L$69),IF(AND(L61&gt;=40%,L61&lt;90%,K64&lt;(40%*'1- OdR'!$L$69)),(40%*'1- OdR'!$L$69),IF(AND(L61&gt;=90%,L61&lt;100%,K64=(40%*'1- OdR'!$L$69)),(50%*'1- OdR'!$L$69),0)))))))</f>
        <v/>
      </c>
      <c r="M63" s="142" t="str">
        <f aca="false">IF(OR($E$58&lt;&gt;"2 - avanzamento lavori",$U$6=0),"",IF(AND(M61=100%,L64=(90%*'1- OdR'!$L$69)),(10%*'1- OdR'!$L$69),IF(AND(M61=100%,L64=(40%*'1- OdR'!$L$69)),(60%*'1- OdR'!$L$69),IF(AND(M61=100%,L64=0),'1- OdR'!$L$69,IF(AND(M61&gt;=90%,M61&lt;100%,L64=0),(90%*'1- OdR'!$L$69),IF(AND(M61&gt;=40%,M61&lt;90%,L64&lt;(40%*'1- OdR'!$L$69)),(40%*'1- OdR'!$L$69),IF(AND(M61&gt;=90%,M61&lt;100%,L64=(40%*'1- OdR'!$L$69)),(50%*'1- OdR'!$L$69),0)))))))</f>
        <v/>
      </c>
      <c r="N63" s="142" t="str">
        <f aca="false">IF(OR($E$58&lt;&gt;"2 - avanzamento lavori",$U$6=0),"",IF(AND(N61=100%,M64=(90%*'1- OdR'!$L$69)),(10%*'1- OdR'!$L$69),IF(AND(N61=100%,M64=(40%*'1- OdR'!$L$69)),(60%*'1- OdR'!$L$69),IF(AND(N61=100%,M64=0),'1- OdR'!$L$69,IF(AND(N61&gt;=90%,N61&lt;100%,M64=0),(90%*'1- OdR'!$L$69),IF(AND(N61&gt;=40%,N61&lt;90%,M64&lt;(40%*'1- OdR'!$L$69)),(40%*'1- OdR'!$L$69),IF(AND(N61&gt;=90%,N61&lt;100%,M64=(40%*'1- OdR'!$L$69)),(50%*'1- OdR'!$L$69),0)))))))</f>
        <v/>
      </c>
      <c r="O63" s="142" t="str">
        <f aca="false">IF(OR($E$58&lt;&gt;"2 - avanzamento lavori",$U$6=0),"",IF(AND(O61=100%,N64=(90%*'1- OdR'!$L$69)),(10%*'1- OdR'!$L$69),IF(AND(O61=100%,N64=(40%*'1- OdR'!$L$69)),(60%*'1- OdR'!$L$69),IF(AND(O61=100%,N64=0),'1- OdR'!$L$69,IF(AND(O61&gt;=90%,O61&lt;100%,N64=0),(90%*'1- OdR'!$L$69),IF(AND(O61&gt;=40%,O61&lt;90%,N64&lt;(40%*'1- OdR'!$L$69)),(40%*'1- OdR'!$L$69),IF(AND(O61&gt;=90%,O61&lt;100%,N64=(40%*'1- OdR'!$L$69)),(50%*'1- OdR'!$L$69),0)))))))</f>
        <v/>
      </c>
      <c r="P63" s="142" t="str">
        <f aca="false">IF(OR($E$58&lt;&gt;"2 - avanzamento lavori",$U$6=0),"",IF(AND(P61=100%,O64=(90%*'1- OdR'!$L$69)),(10%*'1- OdR'!$L$69),IF(AND(P61=100%,O64=(40%*'1- OdR'!$L$69)),(60%*'1- OdR'!$L$69),IF(AND(P61=100%,O64=0),'1- OdR'!$L$69,IF(AND(P61&gt;=90%,P61&lt;100%,O64=0),(90%*'1- OdR'!$L$69),IF(AND(P61&gt;=40%,P61&lt;90%,O64&lt;(40%*'1- OdR'!$L$69)),(40%*'1- OdR'!$L$69),IF(AND(P61&gt;=90%,P61&lt;100%,O64=(40%*'1- OdR'!$L$69)),(50%*'1- OdR'!$L$69),0)))))))</f>
        <v/>
      </c>
      <c r="Q63" s="142" t="str">
        <f aca="false">IF(OR($E$58&lt;&gt;"2 - avanzamento lavori",$U$6=0),"",IF(AND(Q61=100%,P64=(90%*'1- OdR'!$L$69)),(10%*'1- OdR'!$L$69),IF(AND(Q61=100%,P64=(40%*'1- OdR'!$L$69)),(60%*'1- OdR'!$L$69),IF(AND(Q61=100%,P64=0),'1- OdR'!$L$69,IF(AND(Q61&gt;=90%,Q61&lt;100%,P64=0),(90%*'1- OdR'!$L$69),IF(AND(Q61&gt;=40%,Q61&lt;90%,P64&lt;(40%*'1- OdR'!$L$69)),(40%*'1- OdR'!$L$69),IF(AND(Q61&gt;=90%,Q61&lt;100%,P64=(40%*'1- OdR'!$L$69)),(50%*'1- OdR'!$L$69),0)))))))</f>
        <v/>
      </c>
      <c r="R63" s="142" t="str">
        <f aca="false">IF(OR($E$58&lt;&gt;"2 - avanzamento lavori",$U$6=0),"",IF(AND(R61=100%,Q64=(90%*'1- OdR'!$L$69)),(10%*'1- OdR'!$L$69),IF(AND(R61=100%,Q64=(40%*'1- OdR'!$L$69)),(60%*'1- OdR'!$L$69),IF(AND(R61=100%,Q64=0),'1- OdR'!$L$69,IF(AND(R61&gt;=90%,R61&lt;100%,Q64=0),(90%*'1- OdR'!$L$69),IF(AND(R61&gt;=40%,R61&lt;90%,Q64&lt;(40%*'1- OdR'!$L$69)),(40%*'1- OdR'!$L$69),IF(AND(R61&gt;=90%,R61&lt;100%,Q64=(40%*'1- OdR'!$L$69)),(50%*'1- OdR'!$L$69),0)))))))</f>
        <v/>
      </c>
      <c r="S63" s="142" t="str">
        <f aca="false">IF(OR($E$58&lt;&gt;"2 - avanzamento lavori",$U$6=0),"",IF(AND(S61=100%,R64=(90%*'1- OdR'!$L$69)),(10%*'1- OdR'!$L$69),IF(AND(S61=100%,R64=(40%*'1- OdR'!$L$69)),(60%*'1- OdR'!$L$69),IF(AND(S61=100%,R64=0),'1- OdR'!$L$69,IF(AND(S61&gt;=90%,S61&lt;100%,R64=0),(90%*'1- OdR'!$L$69),IF(AND(S61&gt;=40%,S61&lt;90%,R64&lt;(40%*'1- OdR'!$L$69)),(40%*'1- OdR'!$L$69),IF(AND(S61&gt;=90%,S61&lt;100%,R64=(40%*'1- OdR'!$L$69)),(50%*'1- OdR'!$L$69),0)))))))</f>
        <v/>
      </c>
      <c r="T63" s="142" t="str">
        <f aca="false">IF(OR($E$58&lt;&gt;"2 - avanzamento lavori",$U$6=0),"",IF(AND(T61=100%,S64=(90%*'1- OdR'!$L$69)),(10%*'1- OdR'!$L$69),IF(AND(T61=100%,S64=(40%*'1- OdR'!$L$69)),(60%*'1- OdR'!$L$69),IF(AND(T61=100%,S64=0),'1- OdR'!$L$69,IF(AND(T61&gt;=90%,T61&lt;100%,S64=0),(90%*'1- OdR'!$L$69),IF(AND(T61&gt;=40%,T61&lt;90%,S64&lt;(40%*'1- OdR'!$L$69)),(40%*'1- OdR'!$L$69),IF(AND(T61&gt;=90%,T61&lt;100%,S64=(40%*'1- OdR'!$L$69)),(50%*'1- OdR'!$L$69),0)))))))</f>
        <v/>
      </c>
      <c r="U63" s="143" t="n">
        <f aca="false">SUM(C63:T63)</f>
        <v>0</v>
      </c>
      <c r="V63" s="119" t="str">
        <f aca="false">IF(E58=Elenco!I6,"",IF(AND(E58=Elenco!I7,'1- OdR'!L69&gt;0,U63='1- OdR'!L69),"OK","Check"))</f>
        <v>Check</v>
      </c>
    </row>
    <row r="64" customFormat="false" ht="30" hidden="false" customHeight="true" outlineLevel="0" collapsed="false">
      <c r="B64" s="117" t="s">
        <v>75</v>
      </c>
      <c r="C64" s="118" t="n">
        <f aca="false">IF(C62&lt;&gt;"",C62,IF(C63&lt;&gt;"",C63,0))</f>
        <v>0</v>
      </c>
      <c r="D64" s="118" t="n">
        <f aca="false">IF(D62&lt;&gt;"",(D62+C64),IF(D63&lt;&gt;"",(D63+C64),0))</f>
        <v>0</v>
      </c>
      <c r="E64" s="118" t="n">
        <f aca="false">IF(E62&lt;&gt;"",(E62+D64),IF(E63&lt;&gt;"",(E63+D64),0))</f>
        <v>0</v>
      </c>
      <c r="F64" s="118" t="n">
        <f aca="false">IF(F62&lt;&gt;"",(F62+E64),IF(F63&lt;&gt;"",(F63+E64),0))</f>
        <v>0</v>
      </c>
      <c r="G64" s="118" t="n">
        <f aca="false">IF(G62&lt;&gt;"",(G62+F64),IF(G63&lt;&gt;"",(G63+F64),0))</f>
        <v>0</v>
      </c>
      <c r="H64" s="118" t="n">
        <f aca="false">IF(H62&lt;&gt;"",(H62+G64),IF(H63&lt;&gt;"",(H63+G64),0))</f>
        <v>0</v>
      </c>
      <c r="I64" s="118" t="n">
        <f aca="false">IF(I62&lt;&gt;"",(I62+H64),IF(I63&lt;&gt;"",(I63+H64),0))</f>
        <v>0</v>
      </c>
      <c r="J64" s="118" t="n">
        <f aca="false">IF(J62&lt;&gt;"",(J62+I64),IF(J63&lt;&gt;"",(J63+I64),0))</f>
        <v>0</v>
      </c>
      <c r="K64" s="118" t="n">
        <f aca="false">IF(K62&lt;&gt;"",(K62+J64),IF(K63&lt;&gt;"",(K63+J64),0))</f>
        <v>0</v>
      </c>
      <c r="L64" s="118" t="n">
        <f aca="false">IF(L62&lt;&gt;"",(L62+K64),IF(L63&lt;&gt;"",(L63+K64),0))</f>
        <v>0</v>
      </c>
      <c r="M64" s="118" t="n">
        <f aca="false">IF(M62&lt;&gt;"",(M62+L64),IF(M63&lt;&gt;"",(M63+L64),0))</f>
        <v>0</v>
      </c>
      <c r="N64" s="118" t="n">
        <f aca="false">IF(N62&lt;&gt;"",(N62+M64),IF(N63&lt;&gt;"",(N63+M64),0))</f>
        <v>0</v>
      </c>
      <c r="O64" s="118" t="n">
        <f aca="false">IF(O62&lt;&gt;"",(O62+N64),IF(O63&lt;&gt;"",(O63+N64),0))</f>
        <v>0</v>
      </c>
      <c r="P64" s="118" t="n">
        <f aca="false">IF(P62&lt;&gt;"",(P62+O64),IF(P63&lt;&gt;"",(P63+O64),0))</f>
        <v>0</v>
      </c>
      <c r="Q64" s="118" t="n">
        <f aca="false">IF(Q62&lt;&gt;"",(Q62+P64),IF(Q63&lt;&gt;"",(Q63+P64),0))</f>
        <v>0</v>
      </c>
      <c r="R64" s="118" t="n">
        <f aca="false">IF(R62&lt;&gt;"",(R62+Q64),IF(R63&lt;&gt;"",(R63+Q64),0))</f>
        <v>0</v>
      </c>
      <c r="S64" s="118" t="n">
        <f aca="false">IF(S62&lt;&gt;"",(S62+R64),IF(S63&lt;&gt;"",(S63+R64),0))</f>
        <v>0</v>
      </c>
      <c r="T64" s="118" t="n">
        <f aca="false">IF(T62&lt;&gt;"",(T62+S64),IF(T63&lt;&gt;"",(T63+S64),0))</f>
        <v>0</v>
      </c>
      <c r="U64" s="146"/>
      <c r="V64" s="113"/>
    </row>
  </sheetData>
  <mergeCells count="5">
    <mergeCell ref="B3:E3"/>
    <mergeCell ref="F3:I3"/>
    <mergeCell ref="B58:D58"/>
    <mergeCell ref="E58:F58"/>
    <mergeCell ref="G58:H58"/>
  </mergeCells>
  <conditionalFormatting sqref="F3">
    <cfRule type="containsText" priority="2" operator="containsText" aboveAverage="0" equalAverage="0" bottom="0" percent="0" rank="0" text="Articolazione temporale coerente con punto 3)" dxfId="140">
      <formula>NOT(ISERROR(SEARCH("Articolazione temporale coerente con punto 3)",F3)))</formula>
    </cfRule>
    <cfRule type="containsText" priority="3" operator="containsText" aboveAverage="0" equalAverage="0" bottom="0" percent="0" rank="0" text="Rivedere articolazione temporale" dxfId="141">
      <formula>NOT(ISERROR(SEARCH("Rivedere articolazione temporale",F3)))</formula>
    </cfRule>
  </conditionalFormatting>
  <conditionalFormatting sqref="V6:V55">
    <cfRule type="containsText" priority="4" operator="containsText" aboveAverage="0" equalAverage="0" bottom="0" percent="0" rank="0" text="CHECK" dxfId="142">
      <formula>NOT(ISERROR(SEARCH("CHECK",V6)))</formula>
    </cfRule>
    <cfRule type="containsText" priority="5" operator="containsText" aboveAverage="0" equalAverage="0" bottom="0" percent="0" rank="0" text="ok" dxfId="143">
      <formula>NOT(ISERROR(SEARCH("ok",V6)))</formula>
    </cfRule>
  </conditionalFormatting>
  <conditionalFormatting sqref="V56">
    <cfRule type="containsText" priority="6" operator="containsText" aboveAverage="0" equalAverage="0" bottom="0" percent="0" rank="0" text="CHECK" dxfId="144">
      <formula>NOT(ISERROR(SEARCH("CHECK",V56)))</formula>
    </cfRule>
    <cfRule type="containsText" priority="7" operator="containsText" aboveAverage="0" equalAverage="0" bottom="0" percent="0" rank="0" text="ok" dxfId="145">
      <formula>NOT(ISERROR(SEARCH("ok",V56)))</formula>
    </cfRule>
  </conditionalFormatting>
  <conditionalFormatting sqref="C62:T63">
    <cfRule type="cellIs" priority="8" operator="equal" aboveAverage="0" equalAverage="0" bottom="0" percent="0" rank="0" text="" dxfId="146">
      <formula>0</formula>
    </cfRule>
  </conditionalFormatting>
  <conditionalFormatting sqref="G58">
    <cfRule type="containsText" priority="9" operator="containsText" aboveAverage="0" equalAverage="0" bottom="0" percent="0" rank="0" text="OK" dxfId="147">
      <formula>NOT(ISERROR(SEARCH("OK",G58)))</formula>
    </cfRule>
    <cfRule type="containsText" priority="10" operator="containsText" aboveAverage="0" equalAverage="0" bottom="0" percent="0" rank="0" text="Selezionare" dxfId="148">
      <formula>NOT(ISERROR(SEARCH("Selezionare",G58)))</formula>
    </cfRule>
  </conditionalFormatting>
  <conditionalFormatting sqref="V62:V63">
    <cfRule type="containsText" priority="11" operator="containsText" aboveAverage="0" equalAverage="0" bottom="0" percent="0" rank="0" text="CHECK" dxfId="149">
      <formula>NOT(ISERROR(SEARCH("CHECK",V62)))</formula>
    </cfRule>
    <cfRule type="containsText" priority="12" operator="containsText" aboveAverage="0" equalAverage="0" bottom="0" percent="0" rank="0" text="ok" dxfId="150">
      <formula>NOT(ISERROR(SEARCH("ok",V62)))</formula>
    </cfRule>
  </conditionalFormatting>
  <dataValidations count="1">
    <dataValidation allowBlank="true" error="Selezionare una tra le opzioni disponibili" errorTitle="Valore non valido" operator="between" showDropDown="false" showErrorMessage="true" showInputMessage="true" sqref="E58" type="list">
      <formula1>Elenco!$I$6:$I$7</formula1>
      <formula2>0</formula2>
    </dataValidation>
  </dataValidations>
  <printOptions headings="false" gridLines="false" gridLinesSet="true" horizontalCentered="true" verticalCentered="true"/>
  <pageMargins left="0.118055555555556" right="0.118055555555556" top="0.157638888888889" bottom="0.157638888888889" header="0.511805555555555" footer="0.511805555555555"/>
  <pageSetup paperSize="9" scale="55" firstPageNumber="0" fitToWidth="1" fitToHeight="1" pageOrder="downThenOver" orientation="landscape" blackAndWhite="false" draft="false" cellComments="none" useFirstPageNumber="false" horizontalDpi="300" verticalDpi="300" copies="1"/>
  <headerFooter differentFirst="false" differentOddEven="false">
    <oddHeader/>
    <oddFooter/>
  </headerFooter>
</worksheet>
</file>

<file path=xl/worksheets/sheet23.xml><?xml version="1.0" encoding="utf-8"?>
<worksheet xmlns="http://schemas.openxmlformats.org/spreadsheetml/2006/main" xmlns:r="http://schemas.openxmlformats.org/officeDocument/2006/relationships">
  <sheetPr filterMode="false">
    <pageSetUpPr fitToPage="false"/>
  </sheetPr>
  <dimension ref="B2:E28"/>
  <sheetViews>
    <sheetView showFormulas="false" showGridLines="false" showRowColHeaders="true" showZeros="true" rightToLeft="false" tabSelected="false" showOutlineSymbols="true" defaultGridColor="true" view="pageBreakPreview" topLeftCell="A19" colorId="64" zoomScale="100" zoomScaleNormal="100" zoomScalePageLayoutView="100" workbookViewId="0">
      <selection pane="topLeft" activeCell="E8" activeCellId="0" sqref="E8"/>
    </sheetView>
  </sheetViews>
  <sheetFormatPr defaultRowHeight="11.25" zeroHeight="false" outlineLevelRow="0" outlineLevelCol="0"/>
  <cols>
    <col collapsed="false" customWidth="true" hidden="false" outlineLevel="0" max="1" min="1" style="0" width="8.92"/>
    <col collapsed="false" customWidth="true" hidden="false" outlineLevel="0" max="2" min="2" style="0" width="62.15"/>
    <col collapsed="false" customWidth="true" hidden="false" outlineLevel="0" max="3" min="3" style="0" width="14.5"/>
    <col collapsed="false" customWidth="true" hidden="false" outlineLevel="0" max="4" min="4" style="0" width="43.5"/>
    <col collapsed="false" customWidth="true" hidden="false" outlineLevel="0" max="5" min="5" style="0" width="14.5"/>
    <col collapsed="false" customWidth="true" hidden="false" outlineLevel="0" max="6" min="6" style="0" width="8.92"/>
    <col collapsed="false" customWidth="true" hidden="false" outlineLevel="0" max="7" min="7" style="0" width="12.16"/>
    <col collapsed="false" customWidth="true" hidden="false" outlineLevel="0" max="8" min="8" style="0" width="13.5"/>
    <col collapsed="false" customWidth="true" hidden="false" outlineLevel="0" max="1025" min="9" style="0" width="8.92"/>
  </cols>
  <sheetData>
    <row r="2" customFormat="false" ht="18.75" hidden="false" customHeight="false" outlineLevel="0" collapsed="false">
      <c r="B2" s="211" t="s">
        <v>197</v>
      </c>
      <c r="C2" s="211"/>
      <c r="D2" s="211"/>
      <c r="E2" s="211"/>
    </row>
    <row r="3" customFormat="false" ht="43.15" hidden="false" customHeight="true" outlineLevel="0" collapsed="false">
      <c r="B3" s="212" t="s">
        <v>198</v>
      </c>
      <c r="C3" s="213" t="s">
        <v>199</v>
      </c>
      <c r="D3" s="214" t="s">
        <v>200</v>
      </c>
      <c r="E3" s="215" t="s">
        <v>199</v>
      </c>
    </row>
    <row r="4" customFormat="false" ht="12" hidden="false" customHeight="false" outlineLevel="0" collapsed="false">
      <c r="B4" s="212"/>
      <c r="C4" s="216" t="s">
        <v>45</v>
      </c>
      <c r="D4" s="214"/>
      <c r="E4" s="217" t="s">
        <v>45</v>
      </c>
    </row>
    <row r="5" customFormat="false" ht="12" hidden="false" customHeight="true" outlineLevel="0" collapsed="false">
      <c r="B5" s="218" t="s">
        <v>201</v>
      </c>
      <c r="C5" s="219" t="n">
        <f aca="false">+'1- OdR'!H12</f>
        <v>0</v>
      </c>
      <c r="D5" s="218" t="s">
        <v>202</v>
      </c>
      <c r="E5" s="220"/>
    </row>
    <row r="6" customFormat="false" ht="12" hidden="false" customHeight="true" outlineLevel="0" collapsed="false">
      <c r="B6" s="221" t="s">
        <v>203</v>
      </c>
      <c r="C6" s="222" t="n">
        <f aca="false">+'1- OdR'!I12</f>
        <v>0</v>
      </c>
      <c r="D6" s="221" t="s">
        <v>204</v>
      </c>
      <c r="E6" s="222" t="n">
        <f aca="false">+'1- OdR'!K72</f>
        <v>0</v>
      </c>
    </row>
    <row r="7" customFormat="false" ht="12" hidden="false" customHeight="true" outlineLevel="0" collapsed="false">
      <c r="B7" s="221"/>
      <c r="C7" s="222"/>
      <c r="D7" s="221"/>
      <c r="E7" s="222"/>
    </row>
    <row r="8" customFormat="false" ht="12" hidden="false" customHeight="true" outlineLevel="0" collapsed="false">
      <c r="B8" s="223" t="s">
        <v>205</v>
      </c>
      <c r="C8" s="224"/>
      <c r="D8" s="221" t="s">
        <v>206</v>
      </c>
      <c r="E8" s="224"/>
    </row>
    <row r="9" customFormat="false" ht="12" hidden="false" customHeight="true" outlineLevel="0" collapsed="false">
      <c r="B9" s="124"/>
      <c r="C9" s="224"/>
      <c r="D9" s="221" t="s">
        <v>207</v>
      </c>
      <c r="E9" s="224"/>
    </row>
    <row r="10" customFormat="false" ht="12" hidden="false" customHeight="true" outlineLevel="0" collapsed="false">
      <c r="B10" s="225"/>
      <c r="C10" s="224"/>
      <c r="D10" s="225" t="s">
        <v>208</v>
      </c>
      <c r="E10" s="224"/>
    </row>
    <row r="11" customFormat="false" ht="12" hidden="false" customHeight="true" outlineLevel="0" collapsed="false">
      <c r="B11" s="226"/>
      <c r="C11" s="227"/>
      <c r="D11" s="226" t="s">
        <v>208</v>
      </c>
      <c r="E11" s="227"/>
    </row>
    <row r="12" customFormat="false" ht="12" hidden="false" customHeight="true" outlineLevel="0" collapsed="false">
      <c r="B12" s="228" t="s">
        <v>209</v>
      </c>
      <c r="C12" s="229" t="n">
        <f aca="false">SUM(C5:C11)</f>
        <v>0</v>
      </c>
      <c r="D12" s="228" t="s">
        <v>210</v>
      </c>
      <c r="E12" s="229" t="n">
        <f aca="false">SUM(E5:E11)</f>
        <v>0</v>
      </c>
    </row>
    <row r="13" customFormat="false" ht="30" hidden="false" customHeight="true" outlineLevel="0" collapsed="false">
      <c r="B13" s="230" t="s">
        <v>211</v>
      </c>
      <c r="C13" s="230"/>
      <c r="D13" s="230"/>
      <c r="E13" s="230"/>
    </row>
    <row r="14" customFormat="false" ht="12" hidden="false" customHeight="false" outlineLevel="0" collapsed="false">
      <c r="B14" s="231" t="str">
        <f aca="false">IF(AND(C12&gt;0,E12&gt;0,E5&gt;0,C8&gt;0,(C12&lt;=E12)),"OK","CHECK")</f>
        <v>CHECK</v>
      </c>
      <c r="C14" s="232"/>
      <c r="D14" s="232"/>
      <c r="E14" s="232"/>
    </row>
    <row r="15" customFormat="false" ht="11.25" hidden="false" customHeight="false" outlineLevel="0" collapsed="false">
      <c r="B15" s="232"/>
      <c r="C15" s="232"/>
      <c r="D15" s="232"/>
      <c r="E15" s="232"/>
    </row>
    <row r="16" customFormat="false" ht="11.25" hidden="false" customHeight="false" outlineLevel="0" collapsed="false">
      <c r="B16" s="232"/>
      <c r="C16" s="232"/>
      <c r="D16" s="232"/>
      <c r="E16" s="232"/>
    </row>
    <row r="17" customFormat="false" ht="11.25" hidden="false" customHeight="false" outlineLevel="0" collapsed="false">
      <c r="B17" s="232"/>
      <c r="C17" s="232"/>
      <c r="D17" s="232"/>
      <c r="E17" s="232"/>
    </row>
    <row r="18" customFormat="false" ht="12" hidden="false" customHeight="false" outlineLevel="0" collapsed="false">
      <c r="B18" s="232"/>
      <c r="C18" s="232"/>
      <c r="D18" s="232"/>
      <c r="E18" s="232"/>
    </row>
    <row r="19" customFormat="false" ht="90" hidden="false" customHeight="true" outlineLevel="0" collapsed="false">
      <c r="B19" s="233" t="s">
        <v>212</v>
      </c>
      <c r="C19" s="233"/>
      <c r="D19" s="233"/>
      <c r="E19" s="233"/>
    </row>
    <row r="20" customFormat="false" ht="11.25" hidden="false" customHeight="false" outlineLevel="0" collapsed="false">
      <c r="B20" s="234"/>
      <c r="E20" s="235"/>
    </row>
    <row r="21" customFormat="false" ht="11.25" hidden="false" customHeight="false" outlineLevel="0" collapsed="false">
      <c r="B21" s="236" t="s">
        <v>213</v>
      </c>
      <c r="C21" s="236"/>
      <c r="D21" s="236"/>
      <c r="E21" s="235"/>
    </row>
    <row r="22" customFormat="false" ht="11.25" hidden="false" customHeight="false" outlineLevel="0" collapsed="false">
      <c r="B22" s="237"/>
      <c r="C22" s="237"/>
      <c r="D22" s="237"/>
      <c r="E22" s="235"/>
    </row>
    <row r="23" customFormat="false" ht="11.25" hidden="false" customHeight="false" outlineLevel="0" collapsed="false">
      <c r="B23" s="234"/>
      <c r="E23" s="235"/>
    </row>
    <row r="24" customFormat="false" ht="11.25" hidden="false" customHeight="false" outlineLevel="0" collapsed="false">
      <c r="B24" s="234"/>
      <c r="E24" s="235"/>
    </row>
    <row r="25" customFormat="false" ht="12.75" hidden="false" customHeight="false" outlineLevel="0" collapsed="false">
      <c r="B25" s="236" t="s">
        <v>214</v>
      </c>
      <c r="C25" s="236"/>
      <c r="D25" s="236"/>
      <c r="E25" s="235"/>
    </row>
    <row r="26" customFormat="false" ht="12" hidden="false" customHeight="false" outlineLevel="0" collapsed="false">
      <c r="B26" s="238"/>
      <c r="C26" s="239"/>
      <c r="D26" s="239"/>
      <c r="E26" s="240"/>
    </row>
    <row r="27" customFormat="false" ht="12" hidden="false" customHeight="false" outlineLevel="0" collapsed="false">
      <c r="B27" s="232"/>
      <c r="C27" s="232"/>
      <c r="D27" s="232"/>
      <c r="E27" s="232"/>
    </row>
    <row r="28" customFormat="false" ht="25.5" hidden="false" customHeight="true" outlineLevel="0" collapsed="false">
      <c r="B28" s="230" t="s">
        <v>215</v>
      </c>
      <c r="C28" s="230"/>
      <c r="D28" s="230"/>
      <c r="E28" s="230"/>
    </row>
  </sheetData>
  <sheetProtection algorithmName="SHA-512" hashValue="ovyjznB+GIfYPWCW5bq21JA+Z90xJcw5WXOuVZvh9SwJgf2EisNj9n8Tf6If8nd1bWLk4BqfrBfCP2/esN/LgA==" saltValue="sf0m0/JhDrgUa8SOX9n3ZA==" spinCount="100000" sheet="true" objects="true" scenarios="true"/>
  <mergeCells count="13">
    <mergeCell ref="B2:E2"/>
    <mergeCell ref="B3:B4"/>
    <mergeCell ref="D3:D4"/>
    <mergeCell ref="B6:B7"/>
    <mergeCell ref="C6:C7"/>
    <mergeCell ref="D6:D7"/>
    <mergeCell ref="E6:E7"/>
    <mergeCell ref="B13:E13"/>
    <mergeCell ref="B19:E19"/>
    <mergeCell ref="B21:D21"/>
    <mergeCell ref="B22:D22"/>
    <mergeCell ref="B25:D25"/>
    <mergeCell ref="B28:E28"/>
  </mergeCells>
  <conditionalFormatting sqref="B14">
    <cfRule type="containsText" priority="2" operator="containsText" aboveAverage="0" equalAverage="0" bottom="0" percent="0" rank="0" text="CHECK" dxfId="151">
      <formula>NOT(ISERROR(SEARCH("CHECK",B14)))</formula>
    </cfRule>
    <cfRule type="containsText" priority="3" operator="containsText" aboveAverage="0" equalAverage="0" bottom="0" percent="0" rank="0" text="OK" dxfId="152">
      <formula>NOT(ISERROR(SEARCH("OK",B14)))</formula>
    </cfRule>
  </conditionalFormatting>
  <printOptions headings="false" gridLines="false" gridLinesSet="true" horizontalCentered="true" verticalCentered="true"/>
  <pageMargins left="0.708333333333333" right="0.708333333333333" top="0.747916666666667" bottom="0.747916666666667" header="0.511805555555555" footer="0.511805555555555"/>
  <pageSetup paperSize="9" scale="100" firstPageNumber="0" fitToWidth="1" fitToHeight="1" pageOrder="downThenOver" orientation="landscape" blackAndWhite="false" draft="false" cellComments="none" useFirstPageNumber="false" horizontalDpi="300" verticalDpi="300" copies="1"/>
  <headerFooter differentFirst="false" differentOddEven="false">
    <oddHeader/>
    <oddFooter/>
  </headerFooter>
</worksheet>
</file>

<file path=xl/worksheets/sheet24.xml><?xml version="1.0" encoding="utf-8"?>
<worksheet xmlns="http://schemas.openxmlformats.org/spreadsheetml/2006/main" xmlns:r="http://schemas.openxmlformats.org/officeDocument/2006/relationships">
  <sheetPr filterMode="false">
    <tabColor rgb="FFC00000"/>
    <pageSetUpPr fitToPage="true"/>
  </sheetPr>
  <dimension ref="B3:M93"/>
  <sheetViews>
    <sheetView showFormulas="false" showGridLines="false" showRowColHeaders="true" showZeros="true" rightToLeft="false" tabSelected="false" showOutlineSymbols="true" defaultGridColor="true" view="pageBreakPreview" topLeftCell="A1" colorId="64" zoomScale="100" zoomScaleNormal="100" zoomScalePageLayoutView="100" workbookViewId="0">
      <selection pane="topLeft" activeCell="B5" activeCellId="0" sqref="B5"/>
    </sheetView>
  </sheetViews>
  <sheetFormatPr defaultRowHeight="11.25" zeroHeight="false" outlineLevelRow="0" outlineLevelCol="0"/>
  <cols>
    <col collapsed="false" customWidth="true" hidden="false" outlineLevel="0" max="1" min="1" style="0" width="8.92"/>
    <col collapsed="false" customWidth="true" hidden="false" outlineLevel="0" max="2" min="2" style="0" width="15.5"/>
    <col collapsed="false" customWidth="true" hidden="false" outlineLevel="0" max="3" min="3" style="0" width="30.84"/>
    <col collapsed="false" customWidth="true" hidden="false" outlineLevel="0" max="10" min="4" style="0" width="17.16"/>
    <col collapsed="false" customWidth="true" hidden="false" outlineLevel="0" max="12" min="11" style="0" width="12.83"/>
    <col collapsed="false" customWidth="true" hidden="false" outlineLevel="0" max="19" min="13" style="0" width="9.83"/>
    <col collapsed="false" customWidth="true" hidden="false" outlineLevel="0" max="1025" min="20" style="0" width="8.92"/>
  </cols>
  <sheetData>
    <row r="3" customFormat="false" ht="15.75" hidden="false" customHeight="true" outlineLevel="0" collapsed="false">
      <c r="B3" s="271" t="s">
        <v>224</v>
      </c>
      <c r="C3" s="271"/>
      <c r="D3" s="271"/>
      <c r="E3" s="271"/>
      <c r="F3" s="271"/>
      <c r="G3" s="271"/>
      <c r="H3" s="271"/>
      <c r="I3" s="271"/>
      <c r="J3" s="271"/>
      <c r="K3" s="271"/>
      <c r="L3" s="271"/>
      <c r="M3" s="271"/>
    </row>
    <row r="4" customFormat="false" ht="13.5" hidden="false" customHeight="true" outlineLevel="0" collapsed="false">
      <c r="B4" s="271"/>
      <c r="C4" s="271"/>
      <c r="D4" s="271"/>
      <c r="E4" s="271"/>
      <c r="F4" s="271"/>
      <c r="G4" s="271"/>
      <c r="H4" s="271"/>
      <c r="I4" s="271"/>
      <c r="J4" s="271"/>
      <c r="K4" s="271"/>
      <c r="L4" s="271"/>
      <c r="M4" s="271"/>
    </row>
    <row r="5" customFormat="false" ht="11.25" hidden="false" customHeight="true" outlineLevel="0" collapsed="false">
      <c r="B5" s="272" t="s">
        <v>225</v>
      </c>
      <c r="C5" s="273" t="s">
        <v>226</v>
      </c>
      <c r="D5" s="274" t="s">
        <v>227</v>
      </c>
      <c r="E5" s="274"/>
      <c r="F5" s="274"/>
      <c r="G5" s="274"/>
      <c r="H5" s="274"/>
      <c r="I5" s="274"/>
      <c r="J5" s="274"/>
      <c r="K5" s="275" t="s">
        <v>228</v>
      </c>
      <c r="L5" s="276" t="s">
        <v>229</v>
      </c>
      <c r="M5" s="276" t="s">
        <v>230</v>
      </c>
    </row>
    <row r="6" customFormat="false" ht="30" hidden="false" customHeight="true" outlineLevel="0" collapsed="false">
      <c r="B6" s="272"/>
      <c r="C6" s="273"/>
      <c r="D6" s="277" t="s">
        <v>26</v>
      </c>
      <c r="E6" s="277" t="s">
        <v>231</v>
      </c>
      <c r="F6" s="277" t="s">
        <v>232</v>
      </c>
      <c r="G6" s="277" t="s">
        <v>33</v>
      </c>
      <c r="H6" s="277" t="s">
        <v>233</v>
      </c>
      <c r="I6" s="277" t="s">
        <v>36</v>
      </c>
      <c r="J6" s="278" t="s">
        <v>22</v>
      </c>
      <c r="K6" s="275"/>
      <c r="L6" s="276"/>
      <c r="M6" s="276"/>
    </row>
    <row r="7" customFormat="false" ht="11.25" hidden="false" customHeight="true" outlineLevel="0" collapsed="false">
      <c r="B7" s="272"/>
      <c r="C7" s="273"/>
      <c r="D7" s="273"/>
      <c r="E7" s="273"/>
      <c r="F7" s="273"/>
      <c r="G7" s="273"/>
      <c r="H7" s="273"/>
      <c r="I7" s="273"/>
      <c r="J7" s="278"/>
      <c r="K7" s="278"/>
      <c r="L7" s="276"/>
      <c r="M7" s="276"/>
    </row>
    <row r="8" customFormat="false" ht="12" hidden="false" customHeight="false" outlineLevel="0" collapsed="false">
      <c r="B8" s="272"/>
      <c r="C8" s="273"/>
      <c r="D8" s="277" t="s">
        <v>234</v>
      </c>
      <c r="E8" s="277" t="s">
        <v>234</v>
      </c>
      <c r="F8" s="277" t="s">
        <v>234</v>
      </c>
      <c r="G8" s="277" t="s">
        <v>234</v>
      </c>
      <c r="H8" s="277" t="s">
        <v>234</v>
      </c>
      <c r="I8" s="277" t="s">
        <v>234</v>
      </c>
      <c r="J8" s="278" t="s">
        <v>234</v>
      </c>
      <c r="K8" s="275"/>
      <c r="L8" s="276"/>
      <c r="M8" s="276"/>
    </row>
    <row r="9" customFormat="false" ht="11.25" hidden="false" customHeight="true" outlineLevel="0" collapsed="false">
      <c r="B9" s="279" t="s">
        <v>235</v>
      </c>
      <c r="C9" s="280" t="str">
        <f aca="false">IF('1-Impresa_1'!$B$8&lt;&gt;"",'1-Impresa_1'!$B$8,"")</f>
        <v/>
      </c>
      <c r="D9" s="281"/>
      <c r="E9" s="281"/>
      <c r="F9" s="281"/>
      <c r="G9" s="281"/>
      <c r="H9" s="281"/>
      <c r="I9" s="281"/>
      <c r="J9" s="282" t="n">
        <f aca="false">SUM(D9:I9)</f>
        <v>0</v>
      </c>
      <c r="K9" s="283"/>
      <c r="L9" s="284"/>
      <c r="M9" s="285" t="str">
        <f aca="false">IF(J13=0,"",IF(AND(J13&gt;0,OR(K9="",L9="")),"Check DATE","OK"))</f>
        <v/>
      </c>
    </row>
    <row r="10" customFormat="false" ht="11.25" hidden="false" customHeight="false" outlineLevel="0" collapsed="false">
      <c r="B10" s="279"/>
      <c r="C10" s="280" t="str">
        <f aca="false">IF('1-Impresa_2'!$B$8&lt;&gt;"",'1-Impresa_2'!$B$8,"")</f>
        <v/>
      </c>
      <c r="D10" s="281"/>
      <c r="E10" s="281"/>
      <c r="F10" s="281"/>
      <c r="G10" s="281"/>
      <c r="H10" s="281"/>
      <c r="I10" s="281"/>
      <c r="J10" s="282" t="n">
        <f aca="false">SUM(D10:I10)</f>
        <v>0</v>
      </c>
      <c r="K10" s="283"/>
      <c r="L10" s="284"/>
      <c r="M10" s="285"/>
    </row>
    <row r="11" customFormat="false" ht="11.25" hidden="false" customHeight="false" outlineLevel="0" collapsed="false">
      <c r="B11" s="279"/>
      <c r="C11" s="280" t="str">
        <f aca="false">IF('1-Impresa_3'!$B$8&lt;&gt;"",'1-Impresa_3'!$B$8,"")</f>
        <v/>
      </c>
      <c r="D11" s="281"/>
      <c r="E11" s="281"/>
      <c r="F11" s="281"/>
      <c r="G11" s="281"/>
      <c r="H11" s="281"/>
      <c r="I11" s="281"/>
      <c r="J11" s="282" t="n">
        <f aca="false">SUM(D11:I11)</f>
        <v>0</v>
      </c>
      <c r="K11" s="283"/>
      <c r="L11" s="284"/>
      <c r="M11" s="285"/>
    </row>
    <row r="12" customFormat="false" ht="11.25" hidden="false" customHeight="false" outlineLevel="0" collapsed="false">
      <c r="B12" s="279"/>
      <c r="C12" s="280" t="str">
        <f aca="false">IF('1- OdR'!$B$6&lt;&gt;"",'1- OdR'!$B$6,"")</f>
        <v/>
      </c>
      <c r="D12" s="281"/>
      <c r="E12" s="281"/>
      <c r="F12" s="281"/>
      <c r="G12" s="281"/>
      <c r="H12" s="281"/>
      <c r="I12" s="281"/>
      <c r="J12" s="282" t="n">
        <f aca="false">SUM(D12:I12)</f>
        <v>0</v>
      </c>
      <c r="K12" s="283"/>
      <c r="L12" s="284"/>
      <c r="M12" s="285"/>
    </row>
    <row r="13" customFormat="false" ht="11.25" hidden="false" customHeight="true" outlineLevel="0" collapsed="false">
      <c r="B13" s="286" t="s">
        <v>236</v>
      </c>
      <c r="C13" s="286"/>
      <c r="D13" s="287" t="n">
        <f aca="false">SUM(D9:D12)</f>
        <v>0</v>
      </c>
      <c r="E13" s="287" t="n">
        <f aca="false">SUM(E9:E12)</f>
        <v>0</v>
      </c>
      <c r="F13" s="287" t="n">
        <f aca="false">SUM(F9:F12)</f>
        <v>0</v>
      </c>
      <c r="G13" s="287" t="n">
        <f aca="false">SUM(G9:G12)</f>
        <v>0</v>
      </c>
      <c r="H13" s="287" t="n">
        <f aca="false">SUM(H9:H12)</f>
        <v>0</v>
      </c>
      <c r="I13" s="287" t="n">
        <f aca="false">SUM(I9:I12)</f>
        <v>0</v>
      </c>
      <c r="J13" s="282" t="n">
        <f aca="false">SUM(J9:J12)</f>
        <v>0</v>
      </c>
      <c r="K13" s="283"/>
      <c r="L13" s="284"/>
      <c r="M13" s="285"/>
    </row>
    <row r="14" customFormat="false" ht="11.25" hidden="false" customHeight="true" outlineLevel="0" collapsed="false">
      <c r="B14" s="279" t="s">
        <v>237</v>
      </c>
      <c r="C14" s="280" t="str">
        <f aca="false">IF('1-Impresa_1'!$B$8&lt;&gt;"",'1-Impresa_1'!$B$8,"")</f>
        <v/>
      </c>
      <c r="D14" s="281"/>
      <c r="E14" s="281"/>
      <c r="F14" s="281"/>
      <c r="G14" s="281"/>
      <c r="H14" s="281"/>
      <c r="I14" s="281"/>
      <c r="J14" s="282" t="n">
        <f aca="false">SUM(D14:I14)</f>
        <v>0</v>
      </c>
      <c r="K14" s="288"/>
      <c r="L14" s="289"/>
      <c r="M14" s="290" t="str">
        <f aca="false">IF(J18=0,"",IF(AND(J18&gt;0,OR(K14="",L14="")),"Check DATE","OK"))</f>
        <v/>
      </c>
    </row>
    <row r="15" customFormat="false" ht="11.25" hidden="false" customHeight="false" outlineLevel="0" collapsed="false">
      <c r="B15" s="279"/>
      <c r="C15" s="280" t="str">
        <f aca="false">IF('1-Impresa_2'!$B$8&lt;&gt;"",'1-Impresa_2'!$B$8,"")</f>
        <v/>
      </c>
      <c r="D15" s="281"/>
      <c r="E15" s="281"/>
      <c r="F15" s="281"/>
      <c r="G15" s="281"/>
      <c r="H15" s="281"/>
      <c r="I15" s="281"/>
      <c r="J15" s="282" t="n">
        <f aca="false">SUM(D15:I15)</f>
        <v>0</v>
      </c>
      <c r="K15" s="288"/>
      <c r="L15" s="289"/>
      <c r="M15" s="290"/>
    </row>
    <row r="16" customFormat="false" ht="11.25" hidden="false" customHeight="false" outlineLevel="0" collapsed="false">
      <c r="B16" s="279"/>
      <c r="C16" s="280" t="str">
        <f aca="false">IF('1-Impresa_3'!$B$8&lt;&gt;"",'1-Impresa_3'!$B$8,"")</f>
        <v/>
      </c>
      <c r="D16" s="281"/>
      <c r="E16" s="281"/>
      <c r="F16" s="281"/>
      <c r="G16" s="281"/>
      <c r="H16" s="281"/>
      <c r="I16" s="281"/>
      <c r="J16" s="282" t="n">
        <f aca="false">SUM(D16:I16)</f>
        <v>0</v>
      </c>
      <c r="K16" s="288"/>
      <c r="L16" s="289"/>
      <c r="M16" s="290"/>
    </row>
    <row r="17" customFormat="false" ht="11.25" hidden="false" customHeight="false" outlineLevel="0" collapsed="false">
      <c r="B17" s="279"/>
      <c r="C17" s="280" t="str">
        <f aca="false">IF('1- OdR'!$B$6&lt;&gt;"",'1- OdR'!$B$6,"")</f>
        <v/>
      </c>
      <c r="D17" s="281"/>
      <c r="E17" s="281"/>
      <c r="F17" s="281"/>
      <c r="G17" s="281"/>
      <c r="H17" s="281"/>
      <c r="I17" s="281"/>
      <c r="J17" s="282" t="n">
        <f aca="false">SUM(D17:I17)</f>
        <v>0</v>
      </c>
      <c r="K17" s="288"/>
      <c r="L17" s="289"/>
      <c r="M17" s="290"/>
    </row>
    <row r="18" customFormat="false" ht="11.25" hidden="false" customHeight="true" outlineLevel="0" collapsed="false">
      <c r="B18" s="286" t="s">
        <v>236</v>
      </c>
      <c r="C18" s="286"/>
      <c r="D18" s="287" t="n">
        <f aca="false">SUM(D14:D17)</f>
        <v>0</v>
      </c>
      <c r="E18" s="287" t="n">
        <f aca="false">SUM(E14:E17)</f>
        <v>0</v>
      </c>
      <c r="F18" s="287" t="n">
        <f aca="false">SUM(F14:F17)</f>
        <v>0</v>
      </c>
      <c r="G18" s="287" t="n">
        <f aca="false">SUM(G14:G17)</f>
        <v>0</v>
      </c>
      <c r="H18" s="287" t="n">
        <f aca="false">SUM(H14:H17)</f>
        <v>0</v>
      </c>
      <c r="I18" s="287" t="n">
        <f aca="false">SUM(I14:I17)</f>
        <v>0</v>
      </c>
      <c r="J18" s="282" t="n">
        <f aca="false">SUM(J14:J17)</f>
        <v>0</v>
      </c>
      <c r="K18" s="288"/>
      <c r="L18" s="289"/>
      <c r="M18" s="290"/>
    </row>
    <row r="19" customFormat="false" ht="11.25" hidden="false" customHeight="true" outlineLevel="0" collapsed="false">
      <c r="B19" s="279" t="s">
        <v>238</v>
      </c>
      <c r="C19" s="280" t="str">
        <f aca="false">IF('1-Impresa_1'!$B$8&lt;&gt;"",'1-Impresa_1'!$B$8,"")</f>
        <v/>
      </c>
      <c r="D19" s="281"/>
      <c r="E19" s="281"/>
      <c r="F19" s="281"/>
      <c r="G19" s="281"/>
      <c r="H19" s="281"/>
      <c r="I19" s="281"/>
      <c r="J19" s="282" t="n">
        <f aca="false">SUM(D19:I19)</f>
        <v>0</v>
      </c>
      <c r="K19" s="288"/>
      <c r="L19" s="289"/>
      <c r="M19" s="290" t="str">
        <f aca="false">IF(J23=0,"",IF(AND(J23&gt;0,OR(K19="",L19="")),"Check DATE","OK"))</f>
        <v/>
      </c>
    </row>
    <row r="20" customFormat="false" ht="11.25" hidden="false" customHeight="false" outlineLevel="0" collapsed="false">
      <c r="B20" s="279"/>
      <c r="C20" s="280" t="str">
        <f aca="false">IF('1-Impresa_2'!$B$8&lt;&gt;"",'1-Impresa_2'!$B$8,"")</f>
        <v/>
      </c>
      <c r="D20" s="281"/>
      <c r="E20" s="281"/>
      <c r="F20" s="281"/>
      <c r="G20" s="281"/>
      <c r="H20" s="281"/>
      <c r="I20" s="281"/>
      <c r="J20" s="282" t="n">
        <f aca="false">SUM(D20:I20)</f>
        <v>0</v>
      </c>
      <c r="K20" s="288"/>
      <c r="L20" s="289"/>
      <c r="M20" s="290"/>
    </row>
    <row r="21" customFormat="false" ht="11.25" hidden="false" customHeight="false" outlineLevel="0" collapsed="false">
      <c r="B21" s="279"/>
      <c r="C21" s="280" t="str">
        <f aca="false">IF('1-Impresa_3'!$B$8&lt;&gt;"",'1-Impresa_3'!$B$8,"")</f>
        <v/>
      </c>
      <c r="D21" s="281"/>
      <c r="E21" s="281"/>
      <c r="F21" s="281"/>
      <c r="G21" s="281"/>
      <c r="H21" s="281"/>
      <c r="I21" s="281"/>
      <c r="J21" s="282" t="n">
        <f aca="false">SUM(D21:I21)</f>
        <v>0</v>
      </c>
      <c r="K21" s="288"/>
      <c r="L21" s="289"/>
      <c r="M21" s="290"/>
    </row>
    <row r="22" customFormat="false" ht="11.25" hidden="false" customHeight="false" outlineLevel="0" collapsed="false">
      <c r="B22" s="279"/>
      <c r="C22" s="280" t="str">
        <f aca="false">IF('1- OdR'!$B$6&lt;&gt;"",'1- OdR'!$B$6,"")</f>
        <v/>
      </c>
      <c r="D22" s="281"/>
      <c r="E22" s="281"/>
      <c r="F22" s="281"/>
      <c r="G22" s="281"/>
      <c r="H22" s="281"/>
      <c r="I22" s="281"/>
      <c r="J22" s="282" t="n">
        <f aca="false">SUM(D22:I22)</f>
        <v>0</v>
      </c>
      <c r="K22" s="288"/>
      <c r="L22" s="289"/>
      <c r="M22" s="290"/>
    </row>
    <row r="23" customFormat="false" ht="11.25" hidden="false" customHeight="true" outlineLevel="0" collapsed="false">
      <c r="B23" s="286" t="s">
        <v>236</v>
      </c>
      <c r="C23" s="286"/>
      <c r="D23" s="287" t="n">
        <f aca="false">SUM(D19:D22)</f>
        <v>0</v>
      </c>
      <c r="E23" s="287" t="n">
        <f aca="false">SUM(E19:E22)</f>
        <v>0</v>
      </c>
      <c r="F23" s="287" t="n">
        <f aca="false">SUM(F19:F22)</f>
        <v>0</v>
      </c>
      <c r="G23" s="287" t="n">
        <f aca="false">SUM(G19:G22)</f>
        <v>0</v>
      </c>
      <c r="H23" s="287" t="n">
        <f aca="false">SUM(H19:H22)</f>
        <v>0</v>
      </c>
      <c r="I23" s="287" t="n">
        <f aca="false">SUM(I19:I22)</f>
        <v>0</v>
      </c>
      <c r="J23" s="282" t="n">
        <f aca="false">SUM(J19:J22)</f>
        <v>0</v>
      </c>
      <c r="K23" s="288"/>
      <c r="L23" s="289"/>
      <c r="M23" s="290"/>
    </row>
    <row r="24" customFormat="false" ht="11.25" hidden="false" customHeight="true" outlineLevel="0" collapsed="false">
      <c r="B24" s="279" t="s">
        <v>239</v>
      </c>
      <c r="C24" s="280" t="str">
        <f aca="false">IF('1-Impresa_1'!$B$8&lt;&gt;"",'1-Impresa_1'!$B$8,"")</f>
        <v/>
      </c>
      <c r="D24" s="281"/>
      <c r="E24" s="281"/>
      <c r="F24" s="281"/>
      <c r="G24" s="281"/>
      <c r="H24" s="281"/>
      <c r="I24" s="281"/>
      <c r="J24" s="282" t="n">
        <f aca="false">SUM(D24:I24)</f>
        <v>0</v>
      </c>
      <c r="K24" s="288"/>
      <c r="L24" s="289"/>
      <c r="M24" s="290" t="str">
        <f aca="false">IF(J28=0,"",IF(AND(J28&gt;0,OR(K24="",L24="")),"Check DATE","OK"))</f>
        <v/>
      </c>
    </row>
    <row r="25" customFormat="false" ht="11.25" hidden="false" customHeight="false" outlineLevel="0" collapsed="false">
      <c r="B25" s="279"/>
      <c r="C25" s="280" t="str">
        <f aca="false">IF('1-Impresa_2'!$B$8&lt;&gt;"",'1-Impresa_2'!$B$8,"")</f>
        <v/>
      </c>
      <c r="D25" s="281"/>
      <c r="E25" s="281"/>
      <c r="F25" s="281"/>
      <c r="G25" s="281"/>
      <c r="H25" s="281"/>
      <c r="I25" s="281"/>
      <c r="J25" s="282" t="n">
        <f aca="false">SUM(D25:I25)</f>
        <v>0</v>
      </c>
      <c r="K25" s="288"/>
      <c r="L25" s="289"/>
      <c r="M25" s="290"/>
    </row>
    <row r="26" customFormat="false" ht="11.25" hidden="false" customHeight="false" outlineLevel="0" collapsed="false">
      <c r="B26" s="279"/>
      <c r="C26" s="280" t="str">
        <f aca="false">IF('1-Impresa_3'!$B$8&lt;&gt;"",'1-Impresa_3'!$B$8,"")</f>
        <v/>
      </c>
      <c r="D26" s="281"/>
      <c r="E26" s="281"/>
      <c r="F26" s="281"/>
      <c r="G26" s="281"/>
      <c r="H26" s="281"/>
      <c r="I26" s="281"/>
      <c r="J26" s="282" t="n">
        <f aca="false">SUM(D26:I26)</f>
        <v>0</v>
      </c>
      <c r="K26" s="288"/>
      <c r="L26" s="289"/>
      <c r="M26" s="290"/>
    </row>
    <row r="27" customFormat="false" ht="11.25" hidden="false" customHeight="false" outlineLevel="0" collapsed="false">
      <c r="B27" s="279"/>
      <c r="C27" s="280" t="str">
        <f aca="false">IF('1- OdR'!$B$6&lt;&gt;"",'1- OdR'!$B$6,"")</f>
        <v/>
      </c>
      <c r="D27" s="281"/>
      <c r="E27" s="281"/>
      <c r="F27" s="281"/>
      <c r="G27" s="281"/>
      <c r="H27" s="281"/>
      <c r="I27" s="281"/>
      <c r="J27" s="282" t="n">
        <f aca="false">SUM(D27:I27)</f>
        <v>0</v>
      </c>
      <c r="K27" s="288"/>
      <c r="L27" s="289"/>
      <c r="M27" s="290"/>
    </row>
    <row r="28" customFormat="false" ht="11.25" hidden="false" customHeight="true" outlineLevel="0" collapsed="false">
      <c r="B28" s="286" t="s">
        <v>236</v>
      </c>
      <c r="C28" s="286"/>
      <c r="D28" s="287" t="n">
        <f aca="false">SUM(D24:D27)</f>
        <v>0</v>
      </c>
      <c r="E28" s="287" t="n">
        <f aca="false">SUM(E24:E27)</f>
        <v>0</v>
      </c>
      <c r="F28" s="287" t="n">
        <f aca="false">SUM(F24:F27)</f>
        <v>0</v>
      </c>
      <c r="G28" s="287" t="n">
        <f aca="false">SUM(G24:G27)</f>
        <v>0</v>
      </c>
      <c r="H28" s="287" t="n">
        <f aca="false">SUM(H24:H27)</f>
        <v>0</v>
      </c>
      <c r="I28" s="287" t="n">
        <f aca="false">SUM(I24:I27)</f>
        <v>0</v>
      </c>
      <c r="J28" s="282" t="n">
        <f aca="false">SUM(J24:J27)</f>
        <v>0</v>
      </c>
      <c r="K28" s="288"/>
      <c r="L28" s="289"/>
      <c r="M28" s="290"/>
    </row>
    <row r="29" customFormat="false" ht="11.25" hidden="false" customHeight="true" outlineLevel="0" collapsed="false">
      <c r="B29" s="279" t="s">
        <v>240</v>
      </c>
      <c r="C29" s="280" t="str">
        <f aca="false">IF('1-Impresa_1'!$B$8&lt;&gt;"",'1-Impresa_1'!$B$8,"")</f>
        <v/>
      </c>
      <c r="D29" s="281"/>
      <c r="E29" s="281"/>
      <c r="F29" s="281"/>
      <c r="G29" s="281"/>
      <c r="H29" s="281"/>
      <c r="I29" s="281"/>
      <c r="J29" s="282" t="n">
        <f aca="false">SUM(D29:I29)</f>
        <v>0</v>
      </c>
      <c r="K29" s="288"/>
      <c r="L29" s="289"/>
      <c r="M29" s="290" t="str">
        <f aca="false">IF(J33=0,"",IF(AND(J33&gt;0,OR(K29="",L29="")),"Check DATE","OK"))</f>
        <v/>
      </c>
    </row>
    <row r="30" customFormat="false" ht="11.25" hidden="false" customHeight="false" outlineLevel="0" collapsed="false">
      <c r="B30" s="279"/>
      <c r="C30" s="280" t="str">
        <f aca="false">IF('1-Impresa_2'!$B$8&lt;&gt;"",'1-Impresa_2'!$B$8,"")</f>
        <v/>
      </c>
      <c r="D30" s="281"/>
      <c r="E30" s="281"/>
      <c r="F30" s="281"/>
      <c r="G30" s="281"/>
      <c r="H30" s="281"/>
      <c r="I30" s="281"/>
      <c r="J30" s="282" t="n">
        <f aca="false">SUM(D30:I30)</f>
        <v>0</v>
      </c>
      <c r="K30" s="288"/>
      <c r="L30" s="289"/>
      <c r="M30" s="290"/>
    </row>
    <row r="31" customFormat="false" ht="11.25" hidden="false" customHeight="false" outlineLevel="0" collapsed="false">
      <c r="B31" s="279"/>
      <c r="C31" s="280" t="str">
        <f aca="false">IF('1-Impresa_3'!$B$8&lt;&gt;"",'1-Impresa_3'!$B$8,"")</f>
        <v/>
      </c>
      <c r="D31" s="281"/>
      <c r="E31" s="281"/>
      <c r="F31" s="281"/>
      <c r="G31" s="281"/>
      <c r="H31" s="281"/>
      <c r="I31" s="281"/>
      <c r="J31" s="282" t="n">
        <f aca="false">SUM(D31:I31)</f>
        <v>0</v>
      </c>
      <c r="K31" s="288"/>
      <c r="L31" s="289"/>
      <c r="M31" s="290"/>
    </row>
    <row r="32" customFormat="false" ht="11.25" hidden="false" customHeight="false" outlineLevel="0" collapsed="false">
      <c r="B32" s="279"/>
      <c r="C32" s="280" t="str">
        <f aca="false">IF('1- OdR'!$B$6&lt;&gt;"",'1- OdR'!$B$6,"")</f>
        <v/>
      </c>
      <c r="D32" s="281"/>
      <c r="E32" s="281"/>
      <c r="F32" s="281"/>
      <c r="G32" s="281"/>
      <c r="H32" s="281"/>
      <c r="I32" s="281"/>
      <c r="J32" s="282" t="n">
        <f aca="false">SUM(D32:I32)</f>
        <v>0</v>
      </c>
      <c r="K32" s="288"/>
      <c r="L32" s="289"/>
      <c r="M32" s="290"/>
    </row>
    <row r="33" customFormat="false" ht="11.25" hidden="false" customHeight="true" outlineLevel="0" collapsed="false">
      <c r="B33" s="286" t="s">
        <v>236</v>
      </c>
      <c r="C33" s="286"/>
      <c r="D33" s="287" t="n">
        <f aca="false">SUM(D29:D32)</f>
        <v>0</v>
      </c>
      <c r="E33" s="287" t="n">
        <f aca="false">SUM(E29:E32)</f>
        <v>0</v>
      </c>
      <c r="F33" s="287" t="n">
        <f aca="false">SUM(F29:F32)</f>
        <v>0</v>
      </c>
      <c r="G33" s="287" t="n">
        <f aca="false">SUM(G29:G32)</f>
        <v>0</v>
      </c>
      <c r="H33" s="287" t="n">
        <f aca="false">SUM(H29:H32)</f>
        <v>0</v>
      </c>
      <c r="I33" s="287" t="n">
        <f aca="false">SUM(I29:I32)</f>
        <v>0</v>
      </c>
      <c r="J33" s="282" t="n">
        <f aca="false">SUM(J29:J32)</f>
        <v>0</v>
      </c>
      <c r="K33" s="288"/>
      <c r="L33" s="289"/>
      <c r="M33" s="290"/>
    </row>
    <row r="34" customFormat="false" ht="11.25" hidden="false" customHeight="true" outlineLevel="0" collapsed="false">
      <c r="B34" s="279" t="s">
        <v>241</v>
      </c>
      <c r="C34" s="280" t="str">
        <f aca="false">IF('1-Impresa_1'!$B$8&lt;&gt;"",'1-Impresa_1'!$B$8,"")</f>
        <v/>
      </c>
      <c r="D34" s="281"/>
      <c r="E34" s="281"/>
      <c r="F34" s="281"/>
      <c r="G34" s="281"/>
      <c r="H34" s="281"/>
      <c r="I34" s="281"/>
      <c r="J34" s="282" t="n">
        <f aca="false">SUM(D34:I34)</f>
        <v>0</v>
      </c>
      <c r="K34" s="288"/>
      <c r="L34" s="289"/>
      <c r="M34" s="290" t="str">
        <f aca="false">IF(J38=0,"",IF(AND(J38&gt;0,OR(K34="",L34="")),"Check DATE","OK"))</f>
        <v/>
      </c>
    </row>
    <row r="35" customFormat="false" ht="11.25" hidden="false" customHeight="false" outlineLevel="0" collapsed="false">
      <c r="B35" s="279"/>
      <c r="C35" s="280" t="str">
        <f aca="false">IF('1-Impresa_2'!$B$8&lt;&gt;"",'1-Impresa_2'!$B$8,"")</f>
        <v/>
      </c>
      <c r="D35" s="281"/>
      <c r="E35" s="281"/>
      <c r="F35" s="281"/>
      <c r="G35" s="281"/>
      <c r="H35" s="281"/>
      <c r="I35" s="281"/>
      <c r="J35" s="282" t="n">
        <f aca="false">SUM(D35:I35)</f>
        <v>0</v>
      </c>
      <c r="K35" s="288"/>
      <c r="L35" s="289"/>
      <c r="M35" s="290"/>
    </row>
    <row r="36" customFormat="false" ht="11.25" hidden="false" customHeight="false" outlineLevel="0" collapsed="false">
      <c r="B36" s="279"/>
      <c r="C36" s="280" t="str">
        <f aca="false">IF('1-Impresa_3'!$B$8&lt;&gt;"",'1-Impresa_3'!$B$8,"")</f>
        <v/>
      </c>
      <c r="D36" s="281"/>
      <c r="E36" s="281"/>
      <c r="F36" s="281"/>
      <c r="G36" s="281"/>
      <c r="H36" s="281"/>
      <c r="I36" s="281"/>
      <c r="J36" s="282" t="n">
        <f aca="false">SUM(D36:I36)</f>
        <v>0</v>
      </c>
      <c r="K36" s="288"/>
      <c r="L36" s="289"/>
      <c r="M36" s="290"/>
    </row>
    <row r="37" customFormat="false" ht="11.25" hidden="false" customHeight="false" outlineLevel="0" collapsed="false">
      <c r="B37" s="279"/>
      <c r="C37" s="280" t="str">
        <f aca="false">IF('1- OdR'!$B$6&lt;&gt;"",'1- OdR'!$B$6,"")</f>
        <v/>
      </c>
      <c r="D37" s="281"/>
      <c r="E37" s="281"/>
      <c r="F37" s="281"/>
      <c r="G37" s="281"/>
      <c r="H37" s="281"/>
      <c r="I37" s="281"/>
      <c r="J37" s="282" t="n">
        <f aca="false">SUM(D37:I37)</f>
        <v>0</v>
      </c>
      <c r="K37" s="288"/>
      <c r="L37" s="289"/>
      <c r="M37" s="290"/>
    </row>
    <row r="38" customFormat="false" ht="11.25" hidden="false" customHeight="true" outlineLevel="0" collapsed="false">
      <c r="B38" s="286" t="s">
        <v>236</v>
      </c>
      <c r="C38" s="286"/>
      <c r="D38" s="287" t="n">
        <f aca="false">SUM(D34:D37)</f>
        <v>0</v>
      </c>
      <c r="E38" s="287" t="n">
        <f aca="false">SUM(E34:E37)</f>
        <v>0</v>
      </c>
      <c r="F38" s="287" t="n">
        <f aca="false">SUM(F34:F37)</f>
        <v>0</v>
      </c>
      <c r="G38" s="287" t="n">
        <f aca="false">SUM(G34:G37)</f>
        <v>0</v>
      </c>
      <c r="H38" s="287" t="n">
        <f aca="false">SUM(H34:H37)</f>
        <v>0</v>
      </c>
      <c r="I38" s="287" t="n">
        <f aca="false">SUM(I34:I37)</f>
        <v>0</v>
      </c>
      <c r="J38" s="282" t="n">
        <f aca="false">SUM(J34:J37)</f>
        <v>0</v>
      </c>
      <c r="K38" s="288"/>
      <c r="L38" s="289"/>
      <c r="M38" s="290"/>
    </row>
    <row r="39" customFormat="false" ht="11.25" hidden="false" customHeight="true" outlineLevel="0" collapsed="false">
      <c r="B39" s="279" t="s">
        <v>242</v>
      </c>
      <c r="C39" s="280" t="str">
        <f aca="false">IF('1-Impresa_1'!$B$8&lt;&gt;"",'1-Impresa_1'!$B$8,"")</f>
        <v/>
      </c>
      <c r="D39" s="281"/>
      <c r="E39" s="281"/>
      <c r="F39" s="281"/>
      <c r="G39" s="281"/>
      <c r="H39" s="281"/>
      <c r="I39" s="281"/>
      <c r="J39" s="282" t="n">
        <f aca="false">SUM(D39:I39)</f>
        <v>0</v>
      </c>
      <c r="K39" s="288"/>
      <c r="L39" s="289"/>
      <c r="M39" s="290" t="str">
        <f aca="false">IF(J43=0,"",IF(AND(J43&gt;0,OR(K39="",L39="")),"Check DATE","OK"))</f>
        <v/>
      </c>
    </row>
    <row r="40" customFormat="false" ht="11.25" hidden="false" customHeight="false" outlineLevel="0" collapsed="false">
      <c r="B40" s="279"/>
      <c r="C40" s="280" t="str">
        <f aca="false">IF('1-Impresa_2'!$B$8&lt;&gt;"",'1-Impresa_2'!$B$8,"")</f>
        <v/>
      </c>
      <c r="D40" s="281"/>
      <c r="E40" s="281"/>
      <c r="F40" s="281"/>
      <c r="G40" s="281"/>
      <c r="H40" s="281"/>
      <c r="I40" s="281"/>
      <c r="J40" s="282" t="n">
        <f aca="false">SUM(D40:I40)</f>
        <v>0</v>
      </c>
      <c r="K40" s="288"/>
      <c r="L40" s="289"/>
      <c r="M40" s="290"/>
    </row>
    <row r="41" customFormat="false" ht="11.25" hidden="false" customHeight="false" outlineLevel="0" collapsed="false">
      <c r="B41" s="279"/>
      <c r="C41" s="280" t="str">
        <f aca="false">IF('1-Impresa_3'!$B$8&lt;&gt;"",'1-Impresa_3'!$B$8,"")</f>
        <v/>
      </c>
      <c r="D41" s="281"/>
      <c r="E41" s="281"/>
      <c r="F41" s="281"/>
      <c r="G41" s="281"/>
      <c r="H41" s="281"/>
      <c r="I41" s="281"/>
      <c r="J41" s="282" t="n">
        <f aca="false">SUM(D41:I41)</f>
        <v>0</v>
      </c>
      <c r="K41" s="288"/>
      <c r="L41" s="289"/>
      <c r="M41" s="290"/>
    </row>
    <row r="42" customFormat="false" ht="11.25" hidden="false" customHeight="false" outlineLevel="0" collapsed="false">
      <c r="B42" s="279"/>
      <c r="C42" s="280" t="str">
        <f aca="false">IF('1- OdR'!$B$6&lt;&gt;"",'1- OdR'!$B$6,"")</f>
        <v/>
      </c>
      <c r="D42" s="281"/>
      <c r="E42" s="281"/>
      <c r="F42" s="281"/>
      <c r="G42" s="281"/>
      <c r="H42" s="281"/>
      <c r="I42" s="281"/>
      <c r="J42" s="282" t="n">
        <f aca="false">SUM(D42:I42)</f>
        <v>0</v>
      </c>
      <c r="K42" s="288"/>
      <c r="L42" s="289"/>
      <c r="M42" s="290"/>
    </row>
    <row r="43" customFormat="false" ht="11.25" hidden="false" customHeight="true" outlineLevel="0" collapsed="false">
      <c r="B43" s="286" t="s">
        <v>236</v>
      </c>
      <c r="C43" s="286"/>
      <c r="D43" s="287" t="n">
        <f aca="false">SUM(D39:D42)</f>
        <v>0</v>
      </c>
      <c r="E43" s="287" t="n">
        <f aca="false">SUM(E39:E42)</f>
        <v>0</v>
      </c>
      <c r="F43" s="287" t="n">
        <f aca="false">SUM(F39:F42)</f>
        <v>0</v>
      </c>
      <c r="G43" s="287" t="n">
        <f aca="false">SUM(G39:G42)</f>
        <v>0</v>
      </c>
      <c r="H43" s="287" t="n">
        <f aca="false">SUM(H39:H42)</f>
        <v>0</v>
      </c>
      <c r="I43" s="287" t="n">
        <f aca="false">SUM(I39:I42)</f>
        <v>0</v>
      </c>
      <c r="J43" s="282" t="n">
        <f aca="false">SUM(J39:J42)</f>
        <v>0</v>
      </c>
      <c r="K43" s="288"/>
      <c r="L43" s="289"/>
      <c r="M43" s="290"/>
    </row>
    <row r="44" customFormat="false" ht="11.25" hidden="false" customHeight="true" outlineLevel="0" collapsed="false">
      <c r="B44" s="279" t="s">
        <v>243</v>
      </c>
      <c r="C44" s="280" t="str">
        <f aca="false">IF('1-Impresa_1'!$B$8&lt;&gt;"",'1-Impresa_1'!$B$8,"")</f>
        <v/>
      </c>
      <c r="D44" s="281"/>
      <c r="E44" s="281"/>
      <c r="F44" s="281"/>
      <c r="G44" s="281"/>
      <c r="H44" s="281"/>
      <c r="I44" s="281"/>
      <c r="J44" s="282" t="n">
        <f aca="false">SUM(D44:I44)</f>
        <v>0</v>
      </c>
      <c r="K44" s="288"/>
      <c r="L44" s="289"/>
      <c r="M44" s="290" t="str">
        <f aca="false">IF(J48=0,"",IF(AND(J48&gt;0,OR(K44="",L44="")),"Check DATE","OK"))</f>
        <v/>
      </c>
    </row>
    <row r="45" customFormat="false" ht="11.25" hidden="false" customHeight="false" outlineLevel="0" collapsed="false">
      <c r="B45" s="279"/>
      <c r="C45" s="280" t="str">
        <f aca="false">IF('1-Impresa_2'!$B$8&lt;&gt;"",'1-Impresa_2'!$B$8,"")</f>
        <v/>
      </c>
      <c r="D45" s="281"/>
      <c r="E45" s="281"/>
      <c r="F45" s="281"/>
      <c r="G45" s="281"/>
      <c r="H45" s="281"/>
      <c r="I45" s="281"/>
      <c r="J45" s="282" t="n">
        <f aca="false">SUM(D45:I45)</f>
        <v>0</v>
      </c>
      <c r="K45" s="288"/>
      <c r="L45" s="289"/>
      <c r="M45" s="290"/>
    </row>
    <row r="46" customFormat="false" ht="11.25" hidden="false" customHeight="false" outlineLevel="0" collapsed="false">
      <c r="B46" s="279"/>
      <c r="C46" s="280" t="str">
        <f aca="false">IF('1-Impresa_3'!$B$8&lt;&gt;"",'1-Impresa_3'!$B$8,"")</f>
        <v/>
      </c>
      <c r="D46" s="281"/>
      <c r="E46" s="281"/>
      <c r="F46" s="281"/>
      <c r="G46" s="281"/>
      <c r="H46" s="281"/>
      <c r="I46" s="281"/>
      <c r="J46" s="282" t="n">
        <f aca="false">SUM(D46:I46)</f>
        <v>0</v>
      </c>
      <c r="K46" s="288"/>
      <c r="L46" s="289"/>
      <c r="M46" s="290"/>
    </row>
    <row r="47" customFormat="false" ht="11.25" hidden="false" customHeight="false" outlineLevel="0" collapsed="false">
      <c r="B47" s="279"/>
      <c r="C47" s="280" t="str">
        <f aca="false">IF('1- OdR'!$B$6&lt;&gt;"",'1- OdR'!$B$6,"")</f>
        <v/>
      </c>
      <c r="D47" s="281"/>
      <c r="E47" s="281"/>
      <c r="F47" s="281"/>
      <c r="G47" s="281"/>
      <c r="H47" s="281"/>
      <c r="I47" s="281"/>
      <c r="J47" s="282" t="n">
        <f aca="false">SUM(D47:I47)</f>
        <v>0</v>
      </c>
      <c r="K47" s="288"/>
      <c r="L47" s="289"/>
      <c r="M47" s="290"/>
    </row>
    <row r="48" customFormat="false" ht="11.25" hidden="false" customHeight="true" outlineLevel="0" collapsed="false">
      <c r="B48" s="286" t="s">
        <v>236</v>
      </c>
      <c r="C48" s="286"/>
      <c r="D48" s="287" t="n">
        <f aca="false">SUM(D44:D47)</f>
        <v>0</v>
      </c>
      <c r="E48" s="287" t="n">
        <f aca="false">SUM(E44:E47)</f>
        <v>0</v>
      </c>
      <c r="F48" s="287" t="n">
        <f aca="false">SUM(F44:F47)</f>
        <v>0</v>
      </c>
      <c r="G48" s="287" t="n">
        <f aca="false">SUM(G44:G47)</f>
        <v>0</v>
      </c>
      <c r="H48" s="287" t="n">
        <f aca="false">SUM(H44:H47)</f>
        <v>0</v>
      </c>
      <c r="I48" s="287" t="n">
        <f aca="false">SUM(I44:I47)</f>
        <v>0</v>
      </c>
      <c r="J48" s="282" t="n">
        <f aca="false">SUM(J44:J47)</f>
        <v>0</v>
      </c>
      <c r="K48" s="288"/>
      <c r="L48" s="289"/>
      <c r="M48" s="290"/>
    </row>
    <row r="49" customFormat="false" ht="11.25" hidden="false" customHeight="true" outlineLevel="0" collapsed="false">
      <c r="B49" s="279" t="s">
        <v>244</v>
      </c>
      <c r="C49" s="280" t="str">
        <f aca="false">IF('1-Impresa_1'!$B$8&lt;&gt;"",'1-Impresa_1'!$B$8,"")</f>
        <v/>
      </c>
      <c r="D49" s="281"/>
      <c r="E49" s="281"/>
      <c r="F49" s="281"/>
      <c r="G49" s="281"/>
      <c r="H49" s="281"/>
      <c r="I49" s="281"/>
      <c r="J49" s="282" t="n">
        <f aca="false">SUM(D49:I49)</f>
        <v>0</v>
      </c>
      <c r="K49" s="288"/>
      <c r="L49" s="289"/>
      <c r="M49" s="290" t="str">
        <f aca="false">IF(J53=0,"",IF(AND(J53&gt;0,OR(K49="",L49="")),"Check DATE","OK"))</f>
        <v/>
      </c>
    </row>
    <row r="50" customFormat="false" ht="11.25" hidden="false" customHeight="false" outlineLevel="0" collapsed="false">
      <c r="B50" s="279"/>
      <c r="C50" s="280" t="str">
        <f aca="false">IF('1-Impresa_2'!$B$8&lt;&gt;"",'1-Impresa_2'!$B$8,"")</f>
        <v/>
      </c>
      <c r="D50" s="281"/>
      <c r="E50" s="281"/>
      <c r="F50" s="281"/>
      <c r="G50" s="281"/>
      <c r="H50" s="281"/>
      <c r="I50" s="281"/>
      <c r="J50" s="282" t="n">
        <f aca="false">SUM(D50:I50)</f>
        <v>0</v>
      </c>
      <c r="K50" s="288"/>
      <c r="L50" s="289"/>
      <c r="M50" s="290"/>
    </row>
    <row r="51" customFormat="false" ht="11.25" hidden="false" customHeight="false" outlineLevel="0" collapsed="false">
      <c r="B51" s="279"/>
      <c r="C51" s="280" t="str">
        <f aca="false">IF('1-Impresa_3'!$B$8&lt;&gt;"",'1-Impresa_3'!$B$8,"")</f>
        <v/>
      </c>
      <c r="D51" s="281"/>
      <c r="E51" s="281"/>
      <c r="F51" s="281"/>
      <c r="G51" s="281"/>
      <c r="H51" s="281"/>
      <c r="I51" s="281"/>
      <c r="J51" s="282" t="n">
        <f aca="false">SUM(D51:I51)</f>
        <v>0</v>
      </c>
      <c r="K51" s="288"/>
      <c r="L51" s="289"/>
      <c r="M51" s="290"/>
    </row>
    <row r="52" customFormat="false" ht="11.25" hidden="false" customHeight="false" outlineLevel="0" collapsed="false">
      <c r="B52" s="279"/>
      <c r="C52" s="280" t="str">
        <f aca="false">IF('1- OdR'!$B$6&lt;&gt;"",'1- OdR'!$B$6,"")</f>
        <v/>
      </c>
      <c r="D52" s="281"/>
      <c r="E52" s="281"/>
      <c r="F52" s="281"/>
      <c r="G52" s="281"/>
      <c r="H52" s="281"/>
      <c r="I52" s="281"/>
      <c r="J52" s="282" t="n">
        <f aca="false">SUM(D52:I52)</f>
        <v>0</v>
      </c>
      <c r="K52" s="288"/>
      <c r="L52" s="289"/>
      <c r="M52" s="290"/>
    </row>
    <row r="53" customFormat="false" ht="11.25" hidden="false" customHeight="true" outlineLevel="0" collapsed="false">
      <c r="B53" s="286" t="s">
        <v>236</v>
      </c>
      <c r="C53" s="286"/>
      <c r="D53" s="287" t="n">
        <f aca="false">SUM(D49:D52)</f>
        <v>0</v>
      </c>
      <c r="E53" s="287" t="n">
        <f aca="false">SUM(E49:E52)</f>
        <v>0</v>
      </c>
      <c r="F53" s="287" t="n">
        <f aca="false">SUM(F49:F52)</f>
        <v>0</v>
      </c>
      <c r="G53" s="287" t="n">
        <f aca="false">SUM(G49:G52)</f>
        <v>0</v>
      </c>
      <c r="H53" s="287" t="n">
        <f aca="false">SUM(H49:H52)</f>
        <v>0</v>
      </c>
      <c r="I53" s="287" t="n">
        <f aca="false">SUM(I49:I52)</f>
        <v>0</v>
      </c>
      <c r="J53" s="282" t="n">
        <f aca="false">SUM(J49:J52)</f>
        <v>0</v>
      </c>
      <c r="K53" s="288"/>
      <c r="L53" s="289"/>
      <c r="M53" s="290"/>
    </row>
    <row r="54" customFormat="false" ht="11.25" hidden="false" customHeight="true" outlineLevel="0" collapsed="false">
      <c r="B54" s="279" t="s">
        <v>245</v>
      </c>
      <c r="C54" s="280" t="str">
        <f aca="false">IF('1-Impresa_1'!$B$8&lt;&gt;"",'1-Impresa_1'!$B$8,"")</f>
        <v/>
      </c>
      <c r="D54" s="281"/>
      <c r="E54" s="281"/>
      <c r="F54" s="281"/>
      <c r="G54" s="281"/>
      <c r="H54" s="281"/>
      <c r="I54" s="281"/>
      <c r="J54" s="282" t="n">
        <f aca="false">SUM(D54:I54)</f>
        <v>0</v>
      </c>
      <c r="K54" s="288"/>
      <c r="L54" s="289"/>
      <c r="M54" s="290" t="str">
        <f aca="false">IF(J58=0,"",IF(AND(J58&gt;0,OR(K54="",L54="")),"Check DATE","OK"))</f>
        <v/>
      </c>
    </row>
    <row r="55" customFormat="false" ht="11.25" hidden="false" customHeight="false" outlineLevel="0" collapsed="false">
      <c r="B55" s="279"/>
      <c r="C55" s="280" t="str">
        <f aca="false">IF('1-Impresa_2'!$B$8&lt;&gt;"",'1-Impresa_2'!$B$8,"")</f>
        <v/>
      </c>
      <c r="D55" s="281"/>
      <c r="E55" s="281"/>
      <c r="F55" s="281"/>
      <c r="G55" s="281"/>
      <c r="H55" s="281"/>
      <c r="I55" s="281"/>
      <c r="J55" s="282" t="n">
        <f aca="false">SUM(D55:I55)</f>
        <v>0</v>
      </c>
      <c r="K55" s="288"/>
      <c r="L55" s="289"/>
      <c r="M55" s="290"/>
    </row>
    <row r="56" customFormat="false" ht="11.25" hidden="false" customHeight="false" outlineLevel="0" collapsed="false">
      <c r="B56" s="279"/>
      <c r="C56" s="280" t="str">
        <f aca="false">IF('1-Impresa_3'!$B$8&lt;&gt;"",'1-Impresa_3'!$B$8,"")</f>
        <v/>
      </c>
      <c r="D56" s="281"/>
      <c r="E56" s="281"/>
      <c r="F56" s="281"/>
      <c r="G56" s="281"/>
      <c r="H56" s="281"/>
      <c r="I56" s="281"/>
      <c r="J56" s="282" t="n">
        <f aca="false">SUM(D56:I56)</f>
        <v>0</v>
      </c>
      <c r="K56" s="288"/>
      <c r="L56" s="289"/>
      <c r="M56" s="290"/>
    </row>
    <row r="57" customFormat="false" ht="11.25" hidden="false" customHeight="false" outlineLevel="0" collapsed="false">
      <c r="B57" s="279"/>
      <c r="C57" s="280" t="str">
        <f aca="false">IF('1- OdR'!$B$6&lt;&gt;"",'1- OdR'!$B$6,"")</f>
        <v/>
      </c>
      <c r="D57" s="281"/>
      <c r="E57" s="281"/>
      <c r="F57" s="281"/>
      <c r="G57" s="281"/>
      <c r="H57" s="281"/>
      <c r="I57" s="281"/>
      <c r="J57" s="282" t="n">
        <f aca="false">SUM(D57:I57)</f>
        <v>0</v>
      </c>
      <c r="K57" s="288"/>
      <c r="L57" s="289"/>
      <c r="M57" s="290"/>
    </row>
    <row r="58" customFormat="false" ht="11.25" hidden="false" customHeight="true" outlineLevel="0" collapsed="false">
      <c r="B58" s="286" t="s">
        <v>236</v>
      </c>
      <c r="C58" s="286"/>
      <c r="D58" s="287" t="n">
        <f aca="false">SUM(D54:D57)</f>
        <v>0</v>
      </c>
      <c r="E58" s="287" t="n">
        <f aca="false">SUM(E54:E57)</f>
        <v>0</v>
      </c>
      <c r="F58" s="287" t="n">
        <f aca="false">SUM(F54:F57)</f>
        <v>0</v>
      </c>
      <c r="G58" s="287" t="n">
        <f aca="false">SUM(G54:G57)</f>
        <v>0</v>
      </c>
      <c r="H58" s="287" t="n">
        <f aca="false">SUM(H54:H57)</f>
        <v>0</v>
      </c>
      <c r="I58" s="287" t="n">
        <f aca="false">SUM(I54:I57)</f>
        <v>0</v>
      </c>
      <c r="J58" s="282" t="n">
        <f aca="false">SUM(J54:J57)</f>
        <v>0</v>
      </c>
      <c r="K58" s="288"/>
      <c r="L58" s="289"/>
      <c r="M58" s="290"/>
    </row>
    <row r="59" customFormat="false" ht="11.25" hidden="false" customHeight="true" outlineLevel="0" collapsed="false">
      <c r="B59" s="279" t="s">
        <v>246</v>
      </c>
      <c r="C59" s="280" t="str">
        <f aca="false">IF('1-Impresa_1'!$B$8&lt;&gt;"",'1-Impresa_1'!$B$8,"")</f>
        <v/>
      </c>
      <c r="D59" s="281"/>
      <c r="E59" s="281"/>
      <c r="F59" s="281"/>
      <c r="G59" s="281"/>
      <c r="H59" s="281"/>
      <c r="I59" s="281"/>
      <c r="J59" s="282" t="n">
        <f aca="false">SUM(D59:I59)</f>
        <v>0</v>
      </c>
      <c r="K59" s="288"/>
      <c r="L59" s="289"/>
      <c r="M59" s="290" t="str">
        <f aca="false">IF(J63=0,"",IF(AND(J63&gt;0,OR(K59="",L59="")),"Check DATE","OK"))</f>
        <v/>
      </c>
    </row>
    <row r="60" customFormat="false" ht="11.25" hidden="false" customHeight="false" outlineLevel="0" collapsed="false">
      <c r="B60" s="279"/>
      <c r="C60" s="280" t="str">
        <f aca="false">IF('1-Impresa_2'!$B$8&lt;&gt;"",'1-Impresa_2'!$B$8,"")</f>
        <v/>
      </c>
      <c r="D60" s="281"/>
      <c r="E60" s="281"/>
      <c r="F60" s="281"/>
      <c r="G60" s="281"/>
      <c r="H60" s="281"/>
      <c r="I60" s="281"/>
      <c r="J60" s="282" t="n">
        <f aca="false">SUM(D60:I60)</f>
        <v>0</v>
      </c>
      <c r="K60" s="288"/>
      <c r="L60" s="289"/>
      <c r="M60" s="290"/>
    </row>
    <row r="61" customFormat="false" ht="11.25" hidden="false" customHeight="false" outlineLevel="0" collapsed="false">
      <c r="B61" s="279"/>
      <c r="C61" s="280" t="str">
        <f aca="false">IF('1-Impresa_3'!$B$8&lt;&gt;"",'1-Impresa_3'!$B$8,"")</f>
        <v/>
      </c>
      <c r="D61" s="281"/>
      <c r="E61" s="281"/>
      <c r="F61" s="281"/>
      <c r="G61" s="281"/>
      <c r="H61" s="281"/>
      <c r="I61" s="281"/>
      <c r="J61" s="282" t="n">
        <f aca="false">SUM(D61:I61)</f>
        <v>0</v>
      </c>
      <c r="K61" s="288"/>
      <c r="L61" s="289"/>
      <c r="M61" s="290"/>
    </row>
    <row r="62" customFormat="false" ht="11.25" hidden="false" customHeight="false" outlineLevel="0" collapsed="false">
      <c r="B62" s="279"/>
      <c r="C62" s="280" t="str">
        <f aca="false">IF('1- OdR'!$B$6&lt;&gt;"",'1- OdR'!$B$6,"")</f>
        <v/>
      </c>
      <c r="D62" s="281"/>
      <c r="E62" s="281"/>
      <c r="F62" s="281"/>
      <c r="G62" s="281"/>
      <c r="H62" s="281"/>
      <c r="I62" s="281"/>
      <c r="J62" s="282" t="n">
        <f aca="false">SUM(D62:I62)</f>
        <v>0</v>
      </c>
      <c r="K62" s="288"/>
      <c r="L62" s="289"/>
      <c r="M62" s="290"/>
    </row>
    <row r="63" customFormat="false" ht="11.25" hidden="false" customHeight="true" outlineLevel="0" collapsed="false">
      <c r="B63" s="286" t="s">
        <v>236</v>
      </c>
      <c r="C63" s="286"/>
      <c r="D63" s="287" t="n">
        <f aca="false">SUM(D59:D62)</f>
        <v>0</v>
      </c>
      <c r="E63" s="287" t="n">
        <f aca="false">SUM(E59:E62)</f>
        <v>0</v>
      </c>
      <c r="F63" s="287" t="n">
        <f aca="false">SUM(F59:F62)</f>
        <v>0</v>
      </c>
      <c r="G63" s="287" t="n">
        <f aca="false">SUM(G59:G62)</f>
        <v>0</v>
      </c>
      <c r="H63" s="287" t="n">
        <f aca="false">SUM(H59:H62)</f>
        <v>0</v>
      </c>
      <c r="I63" s="287" t="n">
        <f aca="false">SUM(I59:I62)</f>
        <v>0</v>
      </c>
      <c r="J63" s="282" t="n">
        <f aca="false">SUM(J59:J62)</f>
        <v>0</v>
      </c>
      <c r="K63" s="288"/>
      <c r="L63" s="289"/>
      <c r="M63" s="290"/>
    </row>
    <row r="64" customFormat="false" ht="11.25" hidden="false" customHeight="true" outlineLevel="0" collapsed="false">
      <c r="B64" s="279" t="s">
        <v>247</v>
      </c>
      <c r="C64" s="280" t="str">
        <f aca="false">IF('1-Impresa_1'!$B$8&lt;&gt;"",'1-Impresa_1'!$B$8,"")</f>
        <v/>
      </c>
      <c r="D64" s="281"/>
      <c r="E64" s="281"/>
      <c r="F64" s="281"/>
      <c r="G64" s="281"/>
      <c r="H64" s="281"/>
      <c r="I64" s="281"/>
      <c r="J64" s="282" t="n">
        <f aca="false">SUM(D64:I64)</f>
        <v>0</v>
      </c>
      <c r="K64" s="288"/>
      <c r="L64" s="289"/>
      <c r="M64" s="290" t="str">
        <f aca="false">IF(J68=0,"",IF(AND(J68&gt;0,OR(K64="",L64="")),"Check DATE","OK"))</f>
        <v/>
      </c>
    </row>
    <row r="65" customFormat="false" ht="11.25" hidden="false" customHeight="false" outlineLevel="0" collapsed="false">
      <c r="B65" s="279"/>
      <c r="C65" s="280" t="str">
        <f aca="false">IF('1-Impresa_2'!$B$8&lt;&gt;"",'1-Impresa_2'!$B$8,"")</f>
        <v/>
      </c>
      <c r="D65" s="281"/>
      <c r="E65" s="281"/>
      <c r="F65" s="281"/>
      <c r="G65" s="281"/>
      <c r="H65" s="281"/>
      <c r="I65" s="281"/>
      <c r="J65" s="282" t="n">
        <f aca="false">SUM(D65:I65)</f>
        <v>0</v>
      </c>
      <c r="K65" s="288"/>
      <c r="L65" s="289"/>
      <c r="M65" s="290"/>
    </row>
    <row r="66" customFormat="false" ht="11.25" hidden="false" customHeight="false" outlineLevel="0" collapsed="false">
      <c r="B66" s="279"/>
      <c r="C66" s="280" t="str">
        <f aca="false">IF('1-Impresa_3'!$B$8&lt;&gt;"",'1-Impresa_3'!$B$8,"")</f>
        <v/>
      </c>
      <c r="D66" s="281"/>
      <c r="E66" s="281"/>
      <c r="F66" s="281"/>
      <c r="G66" s="281"/>
      <c r="H66" s="281"/>
      <c r="I66" s="281"/>
      <c r="J66" s="282" t="n">
        <f aca="false">SUM(D66:I66)</f>
        <v>0</v>
      </c>
      <c r="K66" s="288"/>
      <c r="L66" s="289"/>
      <c r="M66" s="290"/>
    </row>
    <row r="67" customFormat="false" ht="11.25" hidden="false" customHeight="false" outlineLevel="0" collapsed="false">
      <c r="B67" s="279"/>
      <c r="C67" s="280" t="str">
        <f aca="false">IF('1- OdR'!$B$6&lt;&gt;"",'1- OdR'!$B$6,"")</f>
        <v/>
      </c>
      <c r="D67" s="281"/>
      <c r="E67" s="281"/>
      <c r="F67" s="281"/>
      <c r="G67" s="281"/>
      <c r="H67" s="281"/>
      <c r="I67" s="281"/>
      <c r="J67" s="282" t="n">
        <f aca="false">SUM(D67:I67)</f>
        <v>0</v>
      </c>
      <c r="K67" s="288"/>
      <c r="L67" s="289"/>
      <c r="M67" s="290"/>
    </row>
    <row r="68" customFormat="false" ht="11.25" hidden="false" customHeight="true" outlineLevel="0" collapsed="false">
      <c r="B68" s="286" t="s">
        <v>236</v>
      </c>
      <c r="C68" s="286"/>
      <c r="D68" s="291" t="n">
        <f aca="false">SUM(D64:D67)</f>
        <v>0</v>
      </c>
      <c r="E68" s="291" t="n">
        <f aca="false">SUM(E64:E67)</f>
        <v>0</v>
      </c>
      <c r="F68" s="291" t="n">
        <f aca="false">SUM(F64:F67)</f>
        <v>0</v>
      </c>
      <c r="G68" s="291" t="n">
        <f aca="false">SUM(G64:G67)</f>
        <v>0</v>
      </c>
      <c r="H68" s="291" t="n">
        <f aca="false">SUM(H64:H67)</f>
        <v>0</v>
      </c>
      <c r="I68" s="291" t="n">
        <f aca="false">SUM(I64:I67)</f>
        <v>0</v>
      </c>
      <c r="J68" s="282" t="n">
        <f aca="false">SUM(J64:J67)</f>
        <v>0</v>
      </c>
      <c r="K68" s="288"/>
      <c r="L68" s="289"/>
      <c r="M68" s="290"/>
    </row>
    <row r="69" customFormat="false" ht="11.25" hidden="false" customHeight="true" outlineLevel="0" collapsed="false">
      <c r="B69" s="279" t="s">
        <v>248</v>
      </c>
      <c r="C69" s="280" t="str">
        <f aca="false">IF('1-Impresa_1'!$B$8&lt;&gt;"",'1-Impresa_1'!$B$8,"")</f>
        <v/>
      </c>
      <c r="D69" s="281"/>
      <c r="E69" s="281"/>
      <c r="F69" s="281"/>
      <c r="G69" s="281"/>
      <c r="H69" s="281"/>
      <c r="I69" s="281"/>
      <c r="J69" s="282" t="n">
        <f aca="false">SUM(D69:I69)</f>
        <v>0</v>
      </c>
      <c r="K69" s="288"/>
      <c r="L69" s="289"/>
      <c r="M69" s="290" t="str">
        <f aca="false">IF(J73=0,"",IF(AND(J73&gt;0,OR(K69="",L69="")),"Check DATE","OK"))</f>
        <v/>
      </c>
    </row>
    <row r="70" customFormat="false" ht="11.25" hidden="false" customHeight="false" outlineLevel="0" collapsed="false">
      <c r="B70" s="279"/>
      <c r="C70" s="280" t="str">
        <f aca="false">IF('1-Impresa_2'!$B$8&lt;&gt;"",'1-Impresa_2'!$B$8,"")</f>
        <v/>
      </c>
      <c r="D70" s="281"/>
      <c r="E70" s="281"/>
      <c r="F70" s="281"/>
      <c r="G70" s="281"/>
      <c r="H70" s="281"/>
      <c r="I70" s="281"/>
      <c r="J70" s="282" t="n">
        <f aca="false">SUM(D70:I70)</f>
        <v>0</v>
      </c>
      <c r="K70" s="288"/>
      <c r="L70" s="289"/>
      <c r="M70" s="290"/>
    </row>
    <row r="71" customFormat="false" ht="11.25" hidden="false" customHeight="false" outlineLevel="0" collapsed="false">
      <c r="B71" s="279"/>
      <c r="C71" s="280" t="str">
        <f aca="false">IF('1-Impresa_3'!$B$8&lt;&gt;"",'1-Impresa_3'!$B$8,"")</f>
        <v/>
      </c>
      <c r="D71" s="281"/>
      <c r="E71" s="281"/>
      <c r="F71" s="281"/>
      <c r="G71" s="281"/>
      <c r="H71" s="281"/>
      <c r="I71" s="281"/>
      <c r="J71" s="282" t="n">
        <f aca="false">SUM(D71:I71)</f>
        <v>0</v>
      </c>
      <c r="K71" s="288"/>
      <c r="L71" s="289"/>
      <c r="M71" s="290"/>
    </row>
    <row r="72" customFormat="false" ht="11.25" hidden="false" customHeight="false" outlineLevel="0" collapsed="false">
      <c r="B72" s="279"/>
      <c r="C72" s="280" t="str">
        <f aca="false">IF('1- OdR'!$B$6&lt;&gt;"",'1- OdR'!$B$6,"")</f>
        <v/>
      </c>
      <c r="D72" s="281"/>
      <c r="E72" s="281"/>
      <c r="F72" s="281"/>
      <c r="G72" s="281"/>
      <c r="H72" s="281"/>
      <c r="I72" s="281"/>
      <c r="J72" s="282" t="n">
        <f aca="false">SUM(D72:I72)</f>
        <v>0</v>
      </c>
      <c r="K72" s="288"/>
      <c r="L72" s="289"/>
      <c r="M72" s="290"/>
    </row>
    <row r="73" customFormat="false" ht="11.25" hidden="false" customHeight="true" outlineLevel="0" collapsed="false">
      <c r="B73" s="286" t="s">
        <v>236</v>
      </c>
      <c r="C73" s="286"/>
      <c r="D73" s="287" t="n">
        <f aca="false">SUM(D69:D72)</f>
        <v>0</v>
      </c>
      <c r="E73" s="287" t="n">
        <f aca="false">SUM(E69:E72)</f>
        <v>0</v>
      </c>
      <c r="F73" s="287" t="n">
        <f aca="false">SUM(F69:F72)</f>
        <v>0</v>
      </c>
      <c r="G73" s="287" t="n">
        <f aca="false">SUM(G69:G72)</f>
        <v>0</v>
      </c>
      <c r="H73" s="287" t="n">
        <f aca="false">SUM(H69:H72)</f>
        <v>0</v>
      </c>
      <c r="I73" s="287" t="n">
        <f aca="false">SUM(I69:I72)</f>
        <v>0</v>
      </c>
      <c r="J73" s="282" t="n">
        <f aca="false">SUM(J69:J72)</f>
        <v>0</v>
      </c>
      <c r="K73" s="288"/>
      <c r="L73" s="289"/>
      <c r="M73" s="290"/>
    </row>
    <row r="74" customFormat="false" ht="11.25" hidden="false" customHeight="true" outlineLevel="0" collapsed="false">
      <c r="B74" s="279" t="s">
        <v>249</v>
      </c>
      <c r="C74" s="280" t="str">
        <f aca="false">IF('1-Impresa_1'!$B$8&lt;&gt;"",'1-Impresa_1'!$B$8,"")</f>
        <v/>
      </c>
      <c r="D74" s="281"/>
      <c r="E74" s="281"/>
      <c r="F74" s="281"/>
      <c r="G74" s="281"/>
      <c r="H74" s="281"/>
      <c r="I74" s="281"/>
      <c r="J74" s="282" t="n">
        <f aca="false">SUM(D74:I74)</f>
        <v>0</v>
      </c>
      <c r="K74" s="288"/>
      <c r="L74" s="289"/>
      <c r="M74" s="290" t="str">
        <f aca="false">IF(J78=0,"",IF(AND(J78&gt;0,OR(K74="",L74="")),"Check DATE","OK"))</f>
        <v/>
      </c>
    </row>
    <row r="75" customFormat="false" ht="11.25" hidden="false" customHeight="false" outlineLevel="0" collapsed="false">
      <c r="B75" s="279"/>
      <c r="C75" s="280" t="str">
        <f aca="false">IF('1-Impresa_2'!$B$8&lt;&gt;"",'1-Impresa_2'!$B$8,"")</f>
        <v/>
      </c>
      <c r="D75" s="281"/>
      <c r="E75" s="281"/>
      <c r="F75" s="281"/>
      <c r="G75" s="281"/>
      <c r="H75" s="281"/>
      <c r="I75" s="281"/>
      <c r="J75" s="282" t="n">
        <f aca="false">SUM(D75:I75)</f>
        <v>0</v>
      </c>
      <c r="K75" s="288"/>
      <c r="L75" s="289"/>
      <c r="M75" s="290"/>
    </row>
    <row r="76" customFormat="false" ht="11.25" hidden="false" customHeight="false" outlineLevel="0" collapsed="false">
      <c r="B76" s="279"/>
      <c r="C76" s="280" t="str">
        <f aca="false">IF('1-Impresa_3'!$B$8&lt;&gt;"",'1-Impresa_3'!$B$8,"")</f>
        <v/>
      </c>
      <c r="D76" s="281"/>
      <c r="E76" s="281"/>
      <c r="F76" s="281"/>
      <c r="G76" s="281"/>
      <c r="H76" s="281"/>
      <c r="I76" s="281"/>
      <c r="J76" s="282" t="n">
        <f aca="false">SUM(D76:I76)</f>
        <v>0</v>
      </c>
      <c r="K76" s="288"/>
      <c r="L76" s="289"/>
      <c r="M76" s="290"/>
    </row>
    <row r="77" customFormat="false" ht="11.25" hidden="false" customHeight="false" outlineLevel="0" collapsed="false">
      <c r="B77" s="279"/>
      <c r="C77" s="280" t="str">
        <f aca="false">IF('1- OdR'!$B$6&lt;&gt;"",'1- OdR'!$B$6,"")</f>
        <v/>
      </c>
      <c r="D77" s="281"/>
      <c r="E77" s="281"/>
      <c r="F77" s="281"/>
      <c r="G77" s="281"/>
      <c r="H77" s="281"/>
      <c r="I77" s="281"/>
      <c r="J77" s="282" t="n">
        <f aca="false">SUM(D77:I77)</f>
        <v>0</v>
      </c>
      <c r="K77" s="288"/>
      <c r="L77" s="289"/>
      <c r="M77" s="290"/>
    </row>
    <row r="78" customFormat="false" ht="11.25" hidden="false" customHeight="true" outlineLevel="0" collapsed="false">
      <c r="B78" s="286" t="s">
        <v>236</v>
      </c>
      <c r="C78" s="286"/>
      <c r="D78" s="287" t="n">
        <f aca="false">SUM(D74:D77)</f>
        <v>0</v>
      </c>
      <c r="E78" s="287" t="n">
        <f aca="false">SUM(E74:E77)</f>
        <v>0</v>
      </c>
      <c r="F78" s="287" t="n">
        <f aca="false">SUM(F74:F77)</f>
        <v>0</v>
      </c>
      <c r="G78" s="287" t="n">
        <f aca="false">SUM(G74:G77)</f>
        <v>0</v>
      </c>
      <c r="H78" s="287" t="n">
        <f aca="false">SUM(H74:H77)</f>
        <v>0</v>
      </c>
      <c r="I78" s="287" t="n">
        <f aca="false">SUM(I74:I77)</f>
        <v>0</v>
      </c>
      <c r="J78" s="282" t="n">
        <f aca="false">SUM(J74:J77)</f>
        <v>0</v>
      </c>
      <c r="K78" s="288"/>
      <c r="L78" s="289"/>
      <c r="M78" s="290"/>
    </row>
    <row r="79" customFormat="false" ht="11.25" hidden="false" customHeight="true" outlineLevel="0" collapsed="false">
      <c r="B79" s="279" t="s">
        <v>250</v>
      </c>
      <c r="C79" s="280" t="str">
        <f aca="false">IF('1-Impresa_1'!$B$8&lt;&gt;"",'1-Impresa_1'!$B$8,"")</f>
        <v/>
      </c>
      <c r="D79" s="281"/>
      <c r="E79" s="281"/>
      <c r="F79" s="281"/>
      <c r="G79" s="281"/>
      <c r="H79" s="281"/>
      <c r="I79" s="281"/>
      <c r="J79" s="282" t="n">
        <f aca="false">SUM(D79:I79)</f>
        <v>0</v>
      </c>
      <c r="K79" s="292"/>
      <c r="L79" s="293"/>
      <c r="M79" s="294" t="str">
        <f aca="false">IF(J83=0,"",IF(AND(J83&gt;0,OR(K79="",L79="")),"Check DATE","OK"))</f>
        <v/>
      </c>
    </row>
    <row r="80" customFormat="false" ht="11.25" hidden="false" customHeight="false" outlineLevel="0" collapsed="false">
      <c r="B80" s="279"/>
      <c r="C80" s="280" t="str">
        <f aca="false">IF('1-Impresa_2'!$B$8&lt;&gt;"",'1-Impresa_2'!$B$8,"")</f>
        <v/>
      </c>
      <c r="D80" s="281"/>
      <c r="E80" s="281"/>
      <c r="F80" s="281"/>
      <c r="G80" s="281"/>
      <c r="H80" s="281"/>
      <c r="I80" s="281"/>
      <c r="J80" s="282" t="n">
        <f aca="false">SUM(D80:I80)</f>
        <v>0</v>
      </c>
      <c r="K80" s="292"/>
      <c r="L80" s="293"/>
      <c r="M80" s="294"/>
    </row>
    <row r="81" customFormat="false" ht="11.25" hidden="false" customHeight="false" outlineLevel="0" collapsed="false">
      <c r="B81" s="279"/>
      <c r="C81" s="280" t="str">
        <f aca="false">IF('1-Impresa_3'!$B$8&lt;&gt;"",'1-Impresa_3'!$B$8,"")</f>
        <v/>
      </c>
      <c r="D81" s="281"/>
      <c r="E81" s="281"/>
      <c r="F81" s="281"/>
      <c r="G81" s="281"/>
      <c r="H81" s="281"/>
      <c r="I81" s="281"/>
      <c r="J81" s="282" t="n">
        <f aca="false">SUM(D81:I81)</f>
        <v>0</v>
      </c>
      <c r="K81" s="292"/>
      <c r="L81" s="293"/>
      <c r="M81" s="294"/>
    </row>
    <row r="82" customFormat="false" ht="11.25" hidden="false" customHeight="false" outlineLevel="0" collapsed="false">
      <c r="B82" s="279"/>
      <c r="C82" s="280" t="str">
        <f aca="false">IF('1- OdR'!$B$6&lt;&gt;"",'1- OdR'!$B$6,"")</f>
        <v/>
      </c>
      <c r="D82" s="281"/>
      <c r="E82" s="281"/>
      <c r="F82" s="281"/>
      <c r="G82" s="281"/>
      <c r="H82" s="281"/>
      <c r="I82" s="281"/>
      <c r="J82" s="282" t="n">
        <f aca="false">SUM(D82:I82)</f>
        <v>0</v>
      </c>
      <c r="K82" s="292"/>
      <c r="L82" s="293"/>
      <c r="M82" s="294"/>
    </row>
    <row r="83" customFormat="false" ht="12" hidden="false" customHeight="true" outlineLevel="0" collapsed="false">
      <c r="B83" s="295" t="s">
        <v>236</v>
      </c>
      <c r="C83" s="295"/>
      <c r="D83" s="296" t="n">
        <f aca="false">SUM(D79:D82)</f>
        <v>0</v>
      </c>
      <c r="E83" s="296" t="n">
        <f aca="false">SUM(E79:E82)</f>
        <v>0</v>
      </c>
      <c r="F83" s="296" t="n">
        <f aca="false">SUM(F79:F82)</f>
        <v>0</v>
      </c>
      <c r="G83" s="296" t="n">
        <f aca="false">SUM(G79:G82)</f>
        <v>0</v>
      </c>
      <c r="H83" s="296" t="n">
        <f aca="false">SUM(H79:H82)</f>
        <v>0</v>
      </c>
      <c r="I83" s="296" t="n">
        <f aca="false">SUM(I79:I82)</f>
        <v>0</v>
      </c>
      <c r="J83" s="297" t="n">
        <f aca="false">SUM(J79:J82)</f>
        <v>0</v>
      </c>
      <c r="K83" s="292"/>
      <c r="L83" s="293"/>
      <c r="M83" s="294"/>
    </row>
    <row r="84" customFormat="false" ht="12" hidden="false" customHeight="true" outlineLevel="0" collapsed="false">
      <c r="B84" s="298" t="s">
        <v>251</v>
      </c>
      <c r="C84" s="299" t="str">
        <f aca="false">IF('1-Impresa_1'!$B$8&lt;&gt;"",'1-Impresa_1'!$B$8,"")</f>
        <v/>
      </c>
      <c r="D84" s="300" t="n">
        <f aca="false">+D9+D14+D19+D24+D29+D34+D39+D44+D49+D54+D59+D64+D69+D74+D79</f>
        <v>0</v>
      </c>
      <c r="E84" s="300" t="n">
        <f aca="false">+E9+E14+E19+E24+E29+E34+E39+E44+E49+E54+E59+E64+E69+E74+E79</f>
        <v>0</v>
      </c>
      <c r="F84" s="300" t="n">
        <f aca="false">+F9+F14+F19+F24+F29+F34+F39+F44+F49+F54+F59+F64+F69+F74+F79</f>
        <v>0</v>
      </c>
      <c r="G84" s="300" t="n">
        <f aca="false">+G9+G14+G19+G24+G29+G34+G39+G44+G49+G54+G59+G64+G69+G74+G79</f>
        <v>0</v>
      </c>
      <c r="H84" s="300" t="n">
        <f aca="false">+H9+H14+H19+H24+H29+H34+H39+H44+H49+H54+H59+H64+H69+H74+H79</f>
        <v>0</v>
      </c>
      <c r="I84" s="300" t="n">
        <f aca="false">+I9+I14+I19+I24+I29+I34+I39+I44+I49+I54+I59+I64+I69+I74+I79</f>
        <v>0</v>
      </c>
      <c r="J84" s="300" t="n">
        <f aca="false">+J9+J14+J19+J24+J29+J34+J39+J44+J49+J54+J59+J64+J69+J74+J79</f>
        <v>0</v>
      </c>
      <c r="K84" s="301"/>
      <c r="L84" s="302"/>
      <c r="M84" s="303" t="str">
        <f aca="false">IF(AND(M9&lt;&gt;"Check Date",M14&lt;&gt;"Check Date",M19&lt;&gt;"Check Date",M24&lt;&gt;"Check Date",M29&lt;&gt;"Check Date",M34&lt;&gt;"Check Date",M39&lt;&gt;"Check Date",M44&lt;&gt;"Check Date",M49&lt;&gt;"Check Date",M54&lt;&gt;"Check Date",M59&lt;&gt;"Check Date",M64&lt;&gt;"Check Date",M69&lt;&gt;"Check Date",M74&lt;&gt;"Check Date",M79&lt;&gt;"Check Date"),"OK","Check")</f>
        <v>OK</v>
      </c>
    </row>
    <row r="85" customFormat="false" ht="12" hidden="false" customHeight="false" outlineLevel="0" collapsed="false">
      <c r="B85" s="298"/>
      <c r="C85" s="304" t="str">
        <f aca="false">IF('1-Impresa_2'!$B$8&lt;&gt;"",'1-Impresa_2'!$B$8,"")</f>
        <v/>
      </c>
      <c r="D85" s="305" t="n">
        <f aca="false">+D10+D15+D20+D25+D30+D35+D40+D45+D50+D55+D60+D65+D70+D75+D80</f>
        <v>0</v>
      </c>
      <c r="E85" s="305" t="n">
        <f aca="false">+E10+E15+E20+E25+E30+E35+E40+E45+E50+E55+E60+E65+E70+E75+E80</f>
        <v>0</v>
      </c>
      <c r="F85" s="305" t="n">
        <f aca="false">+F10+F15+F20+F25+F30+F35+F40+F45+F50+F55+F60+F65+F70+F75+F80</f>
        <v>0</v>
      </c>
      <c r="G85" s="305" t="n">
        <f aca="false">+G10+G15+G20+G25+G30+G35+G40+G45+G50+G55+G60+G65+G70+G75+G80</f>
        <v>0</v>
      </c>
      <c r="H85" s="305" t="n">
        <f aca="false">+H10+H15+H20+H25+H30+H35+H40+H45+H50+H55+H60+H65+H70+H75+H80</f>
        <v>0</v>
      </c>
      <c r="I85" s="305" t="n">
        <f aca="false">+I10+I15+I20+I25+I30+I35+I40+I45+I50+I55+I60+I65+I70+I75+I80</f>
        <v>0</v>
      </c>
      <c r="J85" s="305" t="n">
        <f aca="false">+J10+J15+J20+J25+J30+J35+J40+J45+J50+J55+J60+J65+J70+J75+J80</f>
        <v>0</v>
      </c>
      <c r="K85" s="306"/>
      <c r="L85" s="307"/>
      <c r="M85" s="303"/>
    </row>
    <row r="86" customFormat="false" ht="12" hidden="false" customHeight="false" outlineLevel="0" collapsed="false">
      <c r="B86" s="298"/>
      <c r="C86" s="304" t="str">
        <f aca="false">IF('1-Impresa_3'!$B$8&lt;&gt;"",'1-Impresa_3'!$B$8,"")</f>
        <v/>
      </c>
      <c r="D86" s="305" t="n">
        <f aca="false">+D11+D16+D21+D26+D31+D36+D41+D46+D51+D56+D61+D66+D71+D76+D81</f>
        <v>0</v>
      </c>
      <c r="E86" s="305" t="n">
        <f aca="false">+E11+E16+E21+E26+E31+E36+E41+E46+E51+E56+E61+E66+E71+E76+E81</f>
        <v>0</v>
      </c>
      <c r="F86" s="305" t="n">
        <f aca="false">+F11+F16+F21+F26+F31+F36+F41+F46+F51+F56+F61+F66+F71+F76+F81</f>
        <v>0</v>
      </c>
      <c r="G86" s="305" t="n">
        <f aca="false">+G11+G16+G21+G26+G31+G36+G41+G46+G51+G56+G61+G66+G71+G76+G81</f>
        <v>0</v>
      </c>
      <c r="H86" s="305" t="n">
        <f aca="false">+H11+H16+H21+H26+H31+H36+H41+H46+H51+H56+H61+H66+H71+H76+H81</f>
        <v>0</v>
      </c>
      <c r="I86" s="305" t="n">
        <f aca="false">+I11+I16+I21+I26+I31+I36+I41+I46+I51+I56+I61+I66+I71+I76+I81</f>
        <v>0</v>
      </c>
      <c r="J86" s="305" t="n">
        <f aca="false">+J11+J16+J21+J26+J31+J36+J41+J46+J51+J56+J61+J66+J71+J76+J81</f>
        <v>0</v>
      </c>
      <c r="K86" s="306"/>
      <c r="L86" s="307"/>
      <c r="M86" s="303"/>
    </row>
    <row r="87" customFormat="false" ht="12.75" hidden="false" customHeight="false" outlineLevel="0" collapsed="false">
      <c r="B87" s="298"/>
      <c r="C87" s="308" t="str">
        <f aca="false">IF('1- OdR'!$B$6&lt;&gt;"",'1- OdR'!$B$6,"")</f>
        <v/>
      </c>
      <c r="D87" s="309" t="n">
        <f aca="false">+D12+D17+D22+D27+D32+D37+D42+D47+D52+D57+D62+D67+D72+D77+D82</f>
        <v>0</v>
      </c>
      <c r="E87" s="309" t="n">
        <f aca="false">+E12+E17+E22+E27+E32+E37+E42+E47+E52+E57+E62+E67+E72+E77+E82</f>
        <v>0</v>
      </c>
      <c r="F87" s="309" t="n">
        <f aca="false">+F12+F17+F22+F27+F32+F37+F42+F47+F52+F57+F62+F67+F72+F77+F82</f>
        <v>0</v>
      </c>
      <c r="G87" s="309" t="n">
        <f aca="false">+G12+G17+G22+G27+G32+G37+G42+G47+G52+G57+G62+G67+G72+G77+G82</f>
        <v>0</v>
      </c>
      <c r="H87" s="309" t="n">
        <f aca="false">+H12+H17+H22+H27+H32+H37+H42+H47+H52+H57+H62+H67+H72+H77+H82</f>
        <v>0</v>
      </c>
      <c r="I87" s="309" t="n">
        <f aca="false">+I12+I17+I22+I27+I32+I37+I42+I47+I52+I57+I62+I67+I72+I77+I82</f>
        <v>0</v>
      </c>
      <c r="J87" s="309" t="n">
        <f aca="false">+J12+J17+J22+J27+J32+J37+J42+J47+J52+J57+J62+J67+J72+J77+J82</f>
        <v>0</v>
      </c>
      <c r="K87" s="310"/>
      <c r="L87" s="311"/>
      <c r="M87" s="303"/>
    </row>
    <row r="88" customFormat="false" ht="12.75" hidden="false" customHeight="true" outlineLevel="0" collapsed="false">
      <c r="B88" s="312" t="s">
        <v>252</v>
      </c>
      <c r="C88" s="312"/>
      <c r="D88" s="313" t="n">
        <f aca="false">SUM(D84:D87)</f>
        <v>0</v>
      </c>
      <c r="E88" s="313" t="n">
        <f aca="false">SUM(E84:E87)</f>
        <v>0</v>
      </c>
      <c r="F88" s="313" t="n">
        <f aca="false">SUM(F84:F87)</f>
        <v>0</v>
      </c>
      <c r="G88" s="313" t="n">
        <f aca="false">SUM(G84:G87)</f>
        <v>0</v>
      </c>
      <c r="H88" s="313" t="n">
        <f aca="false">SUM(H84:H87)</f>
        <v>0</v>
      </c>
      <c r="I88" s="313" t="n">
        <f aca="false">SUM(I84:I87)</f>
        <v>0</v>
      </c>
      <c r="J88" s="313" t="n">
        <f aca="false">SUM(J84:J87)</f>
        <v>0</v>
      </c>
      <c r="K88" s="314"/>
      <c r="L88" s="315"/>
      <c r="M88" s="303"/>
    </row>
    <row r="89" customFormat="false" ht="12" hidden="false" customHeight="true" outlineLevel="0" collapsed="false">
      <c r="B89" s="298" t="s">
        <v>24</v>
      </c>
      <c r="C89" s="316" t="str">
        <f aca="false">IF('1-Impresa_1'!$B$8&lt;&gt;"",'1-Impresa_1'!$B$8,"")</f>
        <v/>
      </c>
      <c r="D89" s="317" t="str">
        <f aca="false">IF('1-Impresa_1'!H12=0,"",IF(D84=Riep_1!C15,"OK","Check"))</f>
        <v/>
      </c>
      <c r="E89" s="318" t="str">
        <f aca="false">IF('1-Impresa_1'!H12=0,"",IF(E84=Riep_1!C18,"OK","Check"))</f>
        <v/>
      </c>
      <c r="F89" s="318" t="str">
        <f aca="false">IF('1-Impresa_1'!H12=0,"",IF(F84=Riep_1!C19,"OK","Check"))</f>
        <v/>
      </c>
      <c r="G89" s="318" t="str">
        <f aca="false">IF('1-Impresa_1'!H12=0,"",IF(G84=Riep_1!C20,"OK","Check"))</f>
        <v/>
      </c>
      <c r="H89" s="318" t="str">
        <f aca="false">IF('1-Impresa_1'!H12=0,"",IF(H84=Riep_1!C21,"OK","Check"))</f>
        <v/>
      </c>
      <c r="I89" s="318" t="str">
        <f aca="false">IF('1-Impresa_1'!H12=0,"",IF(I84=Riep_1!C22,"OK","Check"))</f>
        <v/>
      </c>
      <c r="J89" s="319" t="str">
        <f aca="false">IF('1-Impresa_1'!H12=0,"",IF(J84=Riep_1!C14,"OK","Check"))</f>
        <v/>
      </c>
      <c r="K89" s="320" t="str">
        <f aca="false">IF(AND(D89="",E89="",F89="",G89="",H89="",I89="",J89=""),"",IF(AND(D89="ok",E89="ok",F89="ok",G89="OK",H89="ok",I89="ok",J89="ok"),"OK","Check"))</f>
        <v/>
      </c>
      <c r="L89" s="7"/>
      <c r="M89" s="7"/>
    </row>
    <row r="90" customFormat="false" ht="12" hidden="false" customHeight="false" outlineLevel="0" collapsed="false">
      <c r="B90" s="298"/>
      <c r="C90" s="321" t="str">
        <f aca="false">IF('1-Impresa_2'!$B$8&lt;&gt;"",'1-Impresa_2'!$B$8,"")</f>
        <v/>
      </c>
      <c r="D90" s="322" t="str">
        <f aca="false">IF('1-Impresa_2'!H12=0,"",IF(D85=Riep_1!D15,"OK","Check"))</f>
        <v/>
      </c>
      <c r="E90" s="323" t="str">
        <f aca="false">IF('1-Impresa_2'!H12=0,"",IF(E85=Riep_1!D18,"OK","Check"))</f>
        <v/>
      </c>
      <c r="F90" s="323" t="str">
        <f aca="false">IF('1-Impresa_2'!H12=0,"",IF(F85=Riep_1!D19,"OK","Check"))</f>
        <v/>
      </c>
      <c r="G90" s="323" t="str">
        <f aca="false">IF('1-Impresa_2'!H12=0,"",IF(G85=Riep_1!D20,"OK","Check"))</f>
        <v/>
      </c>
      <c r="H90" s="323" t="str">
        <f aca="false">IF('1-Impresa_2'!H12=0,"",IF(H85=Riep_1!D21,"OK","Check"))</f>
        <v/>
      </c>
      <c r="I90" s="323" t="str">
        <f aca="false">IF('1-Impresa_2'!H12=0,"",IF(I85=Riep_1!D22,"OK","Check"))</f>
        <v/>
      </c>
      <c r="J90" s="324" t="str">
        <f aca="false">IF('1-Impresa_2'!H12=0,"",IF(J85=Riep_1!D14,"OK","Check"))</f>
        <v/>
      </c>
      <c r="K90" s="325" t="str">
        <f aca="false">IF(AND(D90="",E90="",F90="",G90="",H90="",I90="",J90=""),"",IF(AND(D90="ok",E90="ok",F90="ok",G90="OK",H90="ok",I90="ok",J90="ok"),"OK","Check"))</f>
        <v/>
      </c>
      <c r="L90" s="7"/>
      <c r="M90" s="7"/>
    </row>
    <row r="91" customFormat="false" ht="12" hidden="false" customHeight="false" outlineLevel="0" collapsed="false">
      <c r="B91" s="298"/>
      <c r="C91" s="321" t="str">
        <f aca="false">IF('1-Impresa_3'!$B$8&lt;&gt;"",'1-Impresa_3'!$B$8,"")</f>
        <v/>
      </c>
      <c r="D91" s="322" t="str">
        <f aca="false">IF('1-Impresa_3'!H12=0,"",IF(D86=Riep_1!E15,"OK","Check"))</f>
        <v/>
      </c>
      <c r="E91" s="323" t="str">
        <f aca="false">IF('1-Impresa_3'!H12=0,"",IF(E86=Riep_1!E18,"OK","Check"))</f>
        <v/>
      </c>
      <c r="F91" s="323" t="str">
        <f aca="false">IF('1-Impresa_3'!H12=0,"",IF(F86=Riep_1!E19,"OK","Check"))</f>
        <v/>
      </c>
      <c r="G91" s="323" t="str">
        <f aca="false">IF('1-Impresa_3'!H12=0,"",IF(G86=Riep_1!E20,"OK","Check"))</f>
        <v/>
      </c>
      <c r="H91" s="323" t="str">
        <f aca="false">IF('1-Impresa_3'!H12=0,"",IF(H86=Riep_1!E21,"OK","Check"))</f>
        <v/>
      </c>
      <c r="I91" s="323" t="str">
        <f aca="false">IF('1-Impresa_3'!H12=0,"",IF(I86=Riep_1!E22,"OK","Check"))</f>
        <v/>
      </c>
      <c r="J91" s="324" t="str">
        <f aca="false">IF('1-Impresa_3'!H12=0,"",IF(J86=Riep_1!E14,"OK","Check"))</f>
        <v/>
      </c>
      <c r="K91" s="325" t="str">
        <f aca="false">IF(AND(D91="",E91="",F91="",G91="",H91="",I91="",J91=""),"",IF(AND(D91="ok",E91="ok",F91="ok",G91="OK",H91="ok",I91="ok",J91="ok"),"OK","Check"))</f>
        <v/>
      </c>
      <c r="L91" s="7"/>
      <c r="M91" s="7"/>
    </row>
    <row r="92" customFormat="false" ht="12.75" hidden="false" customHeight="false" outlineLevel="0" collapsed="false">
      <c r="B92" s="298"/>
      <c r="C92" s="326" t="str">
        <f aca="false">IF('1- OdR'!$B$6&lt;&gt;"",'1- OdR'!$B$6,"")</f>
        <v/>
      </c>
      <c r="D92" s="327" t="str">
        <f aca="false">IF('1- OdR'!H12=0,"",IF(D87=Riep_1!F15,"OK","Check"))</f>
        <v/>
      </c>
      <c r="E92" s="328" t="str">
        <f aca="false">IF('1- OdR'!H12=0,"",IF(E87=Riep_1!F18,"OK","Check"))</f>
        <v/>
      </c>
      <c r="F92" s="328" t="str">
        <f aca="false">IF('1- OdR'!H12=0,"",IF(F87=Riep_1!F19,"OK","Check"))</f>
        <v/>
      </c>
      <c r="G92" s="328" t="str">
        <f aca="false">IF('1- OdR'!H12=0,"",IF(G87=Riep_1!F20,"OK","Check"))</f>
        <v/>
      </c>
      <c r="H92" s="328" t="str">
        <f aca="false">IF('1- OdR'!H12=0,"",IF(H87=Riep_1!F21,"OK","Check"))</f>
        <v/>
      </c>
      <c r="I92" s="328" t="str">
        <f aca="false">IF('1- OdR'!H12=0,"",IF(I87=Riep_1!F22,"OK","Check"))</f>
        <v/>
      </c>
      <c r="J92" s="329" t="str">
        <f aca="false">IF('1- OdR'!H12=0,"",IF(J87=Riep_1!F14,"OK","Check"))</f>
        <v/>
      </c>
      <c r="K92" s="330" t="str">
        <f aca="false">IF(AND(D92="",E92="",F92="",G92="",H92="",I92="",J92=""),"",IF(AND(D92="ok",E92="ok",F92="ok",G92="OK",H92="ok",I92="ok",J92="ok"),"OK","Check"))</f>
        <v/>
      </c>
      <c r="L92" s="7"/>
      <c r="M92" s="7"/>
    </row>
    <row r="93" customFormat="false" ht="11.25" hidden="false" customHeight="false" outlineLevel="0" collapsed="false">
      <c r="B93" s="7"/>
      <c r="C93" s="7"/>
      <c r="D93" s="7"/>
      <c r="E93" s="7"/>
      <c r="F93" s="7"/>
      <c r="G93" s="7"/>
      <c r="H93" s="7"/>
      <c r="I93" s="7"/>
      <c r="J93" s="7"/>
      <c r="K93" s="331" t="str">
        <f aca="false">IF(AND(K89&lt;&gt;"check",K90&lt;&gt;"check",K91&lt;&gt;"check",K92&lt;&gt;"check",M84&lt;&gt;"check"),"OK","Check")</f>
        <v>OK</v>
      </c>
      <c r="L93" s="7"/>
      <c r="M93" s="7"/>
    </row>
  </sheetData>
  <mergeCells count="93">
    <mergeCell ref="B3:M4"/>
    <mergeCell ref="B5:B8"/>
    <mergeCell ref="C5:C8"/>
    <mergeCell ref="D5:J5"/>
    <mergeCell ref="K5:K8"/>
    <mergeCell ref="L5:L8"/>
    <mergeCell ref="M5:M8"/>
    <mergeCell ref="D6:D7"/>
    <mergeCell ref="E6:E7"/>
    <mergeCell ref="F6:F7"/>
    <mergeCell ref="G6:G7"/>
    <mergeCell ref="H6:H7"/>
    <mergeCell ref="I6:I7"/>
    <mergeCell ref="J6:J7"/>
    <mergeCell ref="B9:B12"/>
    <mergeCell ref="K9:K13"/>
    <mergeCell ref="L9:L13"/>
    <mergeCell ref="M9:M13"/>
    <mergeCell ref="B13:C13"/>
    <mergeCell ref="B14:B17"/>
    <mergeCell ref="K14:K18"/>
    <mergeCell ref="L14:L18"/>
    <mergeCell ref="M14:M18"/>
    <mergeCell ref="B18:C18"/>
    <mergeCell ref="B19:B22"/>
    <mergeCell ref="K19:K23"/>
    <mergeCell ref="L19:L23"/>
    <mergeCell ref="M19:M23"/>
    <mergeCell ref="B23:C23"/>
    <mergeCell ref="B24:B27"/>
    <mergeCell ref="K24:K28"/>
    <mergeCell ref="L24:L28"/>
    <mergeCell ref="M24:M28"/>
    <mergeCell ref="B28:C28"/>
    <mergeCell ref="B29:B32"/>
    <mergeCell ref="K29:K33"/>
    <mergeCell ref="L29:L33"/>
    <mergeCell ref="M29:M33"/>
    <mergeCell ref="B33:C33"/>
    <mergeCell ref="B34:B37"/>
    <mergeCell ref="K34:K38"/>
    <mergeCell ref="L34:L38"/>
    <mergeCell ref="M34:M38"/>
    <mergeCell ref="B38:C38"/>
    <mergeCell ref="B39:B42"/>
    <mergeCell ref="K39:K43"/>
    <mergeCell ref="L39:L43"/>
    <mergeCell ref="M39:M43"/>
    <mergeCell ref="B43:C43"/>
    <mergeCell ref="B44:B47"/>
    <mergeCell ref="K44:K48"/>
    <mergeCell ref="L44:L48"/>
    <mergeCell ref="M44:M48"/>
    <mergeCell ref="B48:C48"/>
    <mergeCell ref="B49:B52"/>
    <mergeCell ref="K49:K53"/>
    <mergeCell ref="L49:L53"/>
    <mergeCell ref="M49:M53"/>
    <mergeCell ref="B53:C53"/>
    <mergeCell ref="B54:B57"/>
    <mergeCell ref="K54:K58"/>
    <mergeCell ref="L54:L58"/>
    <mergeCell ref="M54:M58"/>
    <mergeCell ref="B58:C58"/>
    <mergeCell ref="B59:B62"/>
    <mergeCell ref="K59:K63"/>
    <mergeCell ref="L59:L63"/>
    <mergeCell ref="M59:M63"/>
    <mergeCell ref="B63:C63"/>
    <mergeCell ref="B64:B67"/>
    <mergeCell ref="K64:K68"/>
    <mergeCell ref="L64:L68"/>
    <mergeCell ref="M64:M68"/>
    <mergeCell ref="B68:C68"/>
    <mergeCell ref="B69:B72"/>
    <mergeCell ref="K69:K73"/>
    <mergeCell ref="L69:L73"/>
    <mergeCell ref="M69:M73"/>
    <mergeCell ref="B73:C73"/>
    <mergeCell ref="B74:B77"/>
    <mergeCell ref="K74:K78"/>
    <mergeCell ref="L74:L78"/>
    <mergeCell ref="M74:M78"/>
    <mergeCell ref="B78:C78"/>
    <mergeCell ref="B79:B82"/>
    <mergeCell ref="K79:K83"/>
    <mergeCell ref="L79:L83"/>
    <mergeCell ref="M79:M83"/>
    <mergeCell ref="B83:C83"/>
    <mergeCell ref="B84:B87"/>
    <mergeCell ref="M84:M88"/>
    <mergeCell ref="B88:C88"/>
    <mergeCell ref="B89:B92"/>
  </mergeCells>
  <conditionalFormatting sqref="D89:K92 K93">
    <cfRule type="containsText" priority="2" operator="containsText" aboveAverage="0" equalAverage="0" bottom="0" percent="0" rank="0" text="OK" dxfId="153">
      <formula>NOT(ISERROR(SEARCH("OK",D89)))</formula>
    </cfRule>
    <cfRule type="containsText" priority="3" operator="containsText" aboveAverage="0" equalAverage="0" bottom="0" percent="0" rank="0" text="Check" dxfId="154">
      <formula>NOT(ISERROR(SEARCH("Check",D89)))</formula>
    </cfRule>
  </conditionalFormatting>
  <conditionalFormatting sqref="M9:M83">
    <cfRule type="containsText" priority="4" operator="containsText" aboveAverage="0" equalAverage="0" bottom="0" percent="0" rank="0" text="OK" dxfId="155">
      <formula>NOT(ISERROR(SEARCH("OK",M9)))</formula>
    </cfRule>
  </conditionalFormatting>
  <conditionalFormatting sqref="M84">
    <cfRule type="containsText" priority="5" operator="containsText" aboveAverage="0" equalAverage="0" bottom="0" percent="0" rank="0" text="OK" dxfId="156">
      <formula>NOT(ISERROR(SEARCH("OK",M84)))</formula>
    </cfRule>
    <cfRule type="containsText" priority="6" operator="containsText" aboveAverage="0" equalAverage="0" bottom="0" percent="0" rank="0" text="Check" dxfId="157">
      <formula>NOT(ISERROR(SEARCH("Check",M84)))</formula>
    </cfRule>
  </conditionalFormatting>
  <printOptions headings="false" gridLines="false" gridLinesSet="true" horizontalCentered="true" verticalCentered="true"/>
  <pageMargins left="0.118055555555556" right="0.118055555555556" top="0.157638888888889" bottom="0.157638888888889"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xl/worksheets/sheet25.xml><?xml version="1.0" encoding="utf-8"?>
<worksheet xmlns="http://schemas.openxmlformats.org/spreadsheetml/2006/main" xmlns:r="http://schemas.openxmlformats.org/officeDocument/2006/relationships">
  <sheetPr filterMode="false">
    <tabColor rgb="FFC00000"/>
    <pageSetUpPr fitToPage="false"/>
  </sheetPr>
  <dimension ref="A2:P15"/>
  <sheetViews>
    <sheetView showFormulas="false" showGridLines="true" showRowColHeaders="true" showZeros="true" rightToLeft="false" tabSelected="false" showOutlineSymbols="true" defaultGridColor="true" view="pageBreakPreview" topLeftCell="A1" colorId="64" zoomScale="100" zoomScaleNormal="100" zoomScalePageLayoutView="100" workbookViewId="0">
      <pane xSplit="1" ySplit="4" topLeftCell="B5" activePane="bottomRight" state="frozen"/>
      <selection pane="topLeft" activeCell="A1" activeCellId="0" sqref="A1"/>
      <selection pane="topRight" activeCell="B1" activeCellId="0" sqref="B1"/>
      <selection pane="bottomLeft" activeCell="A5" activeCellId="0" sqref="A5"/>
      <selection pane="bottomRight" activeCell="A1" activeCellId="0" sqref="A1"/>
    </sheetView>
  </sheetViews>
  <sheetFormatPr defaultRowHeight="11.25" zeroHeight="false" outlineLevelRow="0" outlineLevelCol="0"/>
  <cols>
    <col collapsed="false" customWidth="true" hidden="false" outlineLevel="0" max="1" min="1" style="0" width="50.5"/>
    <col collapsed="false" customWidth="true" hidden="false" outlineLevel="0" max="2" min="2" style="0" width="63.83"/>
    <col collapsed="false" customWidth="true" hidden="false" outlineLevel="0" max="16" min="3" style="0" width="70.83"/>
    <col collapsed="false" customWidth="true" hidden="false" outlineLevel="0" max="1025" min="17" style="0" width="8.92"/>
  </cols>
  <sheetData>
    <row r="2" customFormat="false" ht="15" hidden="false" customHeight="true" outlineLevel="0" collapsed="false">
      <c r="A2" s="332" t="s">
        <v>253</v>
      </c>
      <c r="B2" s="332" t="s">
        <v>253</v>
      </c>
      <c r="C2" s="332" t="s">
        <v>253</v>
      </c>
      <c r="D2" s="332" t="s">
        <v>253</v>
      </c>
      <c r="E2" s="332" t="s">
        <v>253</v>
      </c>
      <c r="F2" s="332" t="s">
        <v>253</v>
      </c>
      <c r="G2" s="332" t="s">
        <v>253</v>
      </c>
      <c r="H2" s="332" t="s">
        <v>253</v>
      </c>
      <c r="I2" s="332" t="s">
        <v>253</v>
      </c>
      <c r="J2" s="332" t="s">
        <v>253</v>
      </c>
      <c r="K2" s="332" t="s">
        <v>253</v>
      </c>
      <c r="L2" s="332" t="s">
        <v>253</v>
      </c>
      <c r="M2" s="332" t="s">
        <v>253</v>
      </c>
      <c r="N2" s="332" t="s">
        <v>253</v>
      </c>
      <c r="O2" s="332" t="s">
        <v>253</v>
      </c>
      <c r="P2" s="332" t="s">
        <v>253</v>
      </c>
    </row>
    <row r="3" customFormat="false" ht="15" hidden="false" customHeight="true" outlineLevel="0" collapsed="false">
      <c r="A3" s="332"/>
      <c r="B3" s="332"/>
      <c r="C3" s="332"/>
      <c r="D3" s="332"/>
      <c r="E3" s="332"/>
      <c r="F3" s="332"/>
      <c r="G3" s="332"/>
      <c r="H3" s="332"/>
      <c r="I3" s="332"/>
      <c r="J3" s="332"/>
      <c r="K3" s="332"/>
      <c r="L3" s="332"/>
      <c r="M3" s="332"/>
      <c r="N3" s="332"/>
      <c r="O3" s="332"/>
      <c r="P3" s="332"/>
    </row>
    <row r="4" customFormat="false" ht="12" hidden="false" customHeight="true" outlineLevel="0" collapsed="false">
      <c r="A4" s="333"/>
      <c r="B4" s="334" t="s">
        <v>235</v>
      </c>
      <c r="C4" s="334" t="s">
        <v>237</v>
      </c>
      <c r="D4" s="334" t="s">
        <v>238</v>
      </c>
      <c r="E4" s="334" t="s">
        <v>239</v>
      </c>
      <c r="F4" s="334" t="s">
        <v>240</v>
      </c>
      <c r="G4" s="334" t="s">
        <v>241</v>
      </c>
      <c r="H4" s="334" t="s">
        <v>242</v>
      </c>
      <c r="I4" s="334" t="s">
        <v>243</v>
      </c>
      <c r="J4" s="334" t="s">
        <v>244</v>
      </c>
      <c r="K4" s="334" t="s">
        <v>245</v>
      </c>
      <c r="L4" s="334" t="s">
        <v>246</v>
      </c>
      <c r="M4" s="334" t="s">
        <v>247</v>
      </c>
      <c r="N4" s="334" t="s">
        <v>248</v>
      </c>
      <c r="O4" s="334" t="s">
        <v>249</v>
      </c>
      <c r="P4" s="334" t="s">
        <v>250</v>
      </c>
    </row>
    <row r="5" customFormat="false" ht="91.15" hidden="false" customHeight="true" outlineLevel="0" collapsed="false">
      <c r="A5" s="82" t="s">
        <v>254</v>
      </c>
      <c r="B5" s="335"/>
      <c r="C5" s="335"/>
      <c r="D5" s="335"/>
      <c r="E5" s="335"/>
      <c r="F5" s="335"/>
      <c r="G5" s="335"/>
      <c r="H5" s="335"/>
      <c r="I5" s="335"/>
      <c r="J5" s="335"/>
      <c r="K5" s="335"/>
      <c r="L5" s="335"/>
      <c r="M5" s="335"/>
      <c r="N5" s="335"/>
      <c r="O5" s="335"/>
      <c r="P5" s="336"/>
    </row>
    <row r="6" customFormat="false" ht="50.1" hidden="false" customHeight="true" outlineLevel="0" collapsed="false">
      <c r="A6" s="337" t="s">
        <v>255</v>
      </c>
      <c r="B6" s="338"/>
      <c r="C6" s="338"/>
      <c r="D6" s="338"/>
      <c r="E6" s="338"/>
      <c r="F6" s="338"/>
      <c r="G6" s="338"/>
      <c r="H6" s="338"/>
      <c r="I6" s="338"/>
      <c r="J6" s="338"/>
      <c r="K6" s="338"/>
      <c r="L6" s="338"/>
      <c r="M6" s="338"/>
      <c r="N6" s="338"/>
      <c r="O6" s="338"/>
      <c r="P6" s="54"/>
    </row>
    <row r="7" customFormat="false" ht="50.1" hidden="false" customHeight="true" outlineLevel="0" collapsed="false">
      <c r="A7" s="337" t="s">
        <v>256</v>
      </c>
      <c r="B7" s="338"/>
      <c r="C7" s="338"/>
      <c r="D7" s="338"/>
      <c r="E7" s="338"/>
      <c r="F7" s="338"/>
      <c r="G7" s="338"/>
      <c r="H7" s="338"/>
      <c r="I7" s="338"/>
      <c r="J7" s="338"/>
      <c r="K7" s="338"/>
      <c r="L7" s="338"/>
      <c r="M7" s="338"/>
      <c r="N7" s="338"/>
      <c r="O7" s="338"/>
      <c r="P7" s="54"/>
    </row>
    <row r="8" customFormat="false" ht="50.1" hidden="false" customHeight="true" outlineLevel="0" collapsed="false">
      <c r="A8" s="337" t="s">
        <v>257</v>
      </c>
      <c r="B8" s="338"/>
      <c r="C8" s="338"/>
      <c r="D8" s="338"/>
      <c r="E8" s="338"/>
      <c r="F8" s="338"/>
      <c r="G8" s="338"/>
      <c r="H8" s="338"/>
      <c r="I8" s="338"/>
      <c r="J8" s="338"/>
      <c r="K8" s="338"/>
      <c r="L8" s="338"/>
      <c r="M8" s="338"/>
      <c r="N8" s="338"/>
      <c r="O8" s="338"/>
      <c r="P8" s="54"/>
    </row>
    <row r="9" customFormat="false" ht="50.1" hidden="false" customHeight="true" outlineLevel="0" collapsed="false">
      <c r="A9" s="337" t="s">
        <v>258</v>
      </c>
      <c r="B9" s="338"/>
      <c r="C9" s="338"/>
      <c r="D9" s="338"/>
      <c r="E9" s="338"/>
      <c r="F9" s="338"/>
      <c r="G9" s="338"/>
      <c r="H9" s="338"/>
      <c r="I9" s="338"/>
      <c r="J9" s="338"/>
      <c r="K9" s="338"/>
      <c r="L9" s="338"/>
      <c r="M9" s="338"/>
      <c r="N9" s="338"/>
      <c r="O9" s="338"/>
      <c r="P9" s="54"/>
    </row>
    <row r="10" customFormat="false" ht="50.1" hidden="false" customHeight="true" outlineLevel="0" collapsed="false">
      <c r="A10" s="337" t="s">
        <v>259</v>
      </c>
      <c r="B10" s="338"/>
      <c r="C10" s="338"/>
      <c r="D10" s="338"/>
      <c r="E10" s="338"/>
      <c r="F10" s="338"/>
      <c r="G10" s="338"/>
      <c r="H10" s="338"/>
      <c r="I10" s="338"/>
      <c r="J10" s="338"/>
      <c r="K10" s="338"/>
      <c r="L10" s="338"/>
      <c r="M10" s="338"/>
      <c r="N10" s="338"/>
      <c r="O10" s="338"/>
      <c r="P10" s="54"/>
    </row>
    <row r="11" customFormat="false" ht="50.1" hidden="false" customHeight="true" outlineLevel="0" collapsed="false">
      <c r="A11" s="337" t="s">
        <v>260</v>
      </c>
      <c r="B11" s="338"/>
      <c r="C11" s="338"/>
      <c r="D11" s="338"/>
      <c r="E11" s="338"/>
      <c r="F11" s="338"/>
      <c r="G11" s="338"/>
      <c r="H11" s="338"/>
      <c r="I11" s="338"/>
      <c r="J11" s="338"/>
      <c r="K11" s="338"/>
      <c r="L11" s="338"/>
      <c r="M11" s="338"/>
      <c r="N11" s="338"/>
      <c r="O11" s="338"/>
      <c r="P11" s="54"/>
    </row>
    <row r="12" customFormat="false" ht="50.1" hidden="false" customHeight="true" outlineLevel="0" collapsed="false">
      <c r="A12" s="339" t="s">
        <v>261</v>
      </c>
      <c r="B12" s="340" t="s">
        <v>262</v>
      </c>
      <c r="C12" s="340" t="s">
        <v>262</v>
      </c>
      <c r="D12" s="340" t="s">
        <v>262</v>
      </c>
      <c r="E12" s="340" t="s">
        <v>262</v>
      </c>
      <c r="F12" s="340" t="s">
        <v>262</v>
      </c>
      <c r="G12" s="340" t="s">
        <v>262</v>
      </c>
      <c r="H12" s="340" t="s">
        <v>262</v>
      </c>
      <c r="I12" s="340" t="s">
        <v>262</v>
      </c>
      <c r="J12" s="340" t="s">
        <v>262</v>
      </c>
      <c r="K12" s="340" t="s">
        <v>262</v>
      </c>
      <c r="L12" s="340" t="s">
        <v>262</v>
      </c>
      <c r="M12" s="340" t="s">
        <v>262</v>
      </c>
      <c r="N12" s="340" t="s">
        <v>262</v>
      </c>
      <c r="O12" s="340" t="s">
        <v>262</v>
      </c>
      <c r="P12" s="340" t="s">
        <v>262</v>
      </c>
    </row>
    <row r="13" customFormat="false" ht="50.1" hidden="false" customHeight="true" outlineLevel="0" collapsed="false">
      <c r="A13" s="341" t="s">
        <v>263</v>
      </c>
      <c r="B13" s="342"/>
      <c r="C13" s="342"/>
      <c r="D13" s="342"/>
      <c r="E13" s="342"/>
      <c r="F13" s="342"/>
      <c r="G13" s="342"/>
      <c r="H13" s="342"/>
      <c r="I13" s="342"/>
      <c r="J13" s="342"/>
      <c r="K13" s="342"/>
      <c r="L13" s="342"/>
      <c r="M13" s="342"/>
      <c r="N13" s="342"/>
      <c r="O13" s="342"/>
      <c r="P13" s="62"/>
    </row>
    <row r="14" customFormat="false" ht="25.15" hidden="false" customHeight="true" outlineLevel="0" collapsed="false">
      <c r="A14" s="114" t="s">
        <v>264</v>
      </c>
      <c r="B14" s="114"/>
      <c r="C14" s="114"/>
      <c r="D14" s="114"/>
      <c r="E14" s="114"/>
      <c r="F14" s="114"/>
      <c r="G14" s="114"/>
      <c r="H14" s="114"/>
      <c r="I14" s="114"/>
      <c r="J14" s="114"/>
      <c r="K14" s="114"/>
      <c r="L14" s="114"/>
      <c r="M14" s="114"/>
      <c r="N14" s="114"/>
      <c r="O14" s="114"/>
      <c r="P14" s="114"/>
    </row>
    <row r="15" customFormat="false" ht="25.15" hidden="false" customHeight="true" outlineLevel="0" collapsed="false">
      <c r="A15" s="114" t="s">
        <v>265</v>
      </c>
      <c r="B15" s="114"/>
      <c r="C15" s="114"/>
      <c r="D15" s="114"/>
      <c r="E15" s="114"/>
      <c r="F15" s="114"/>
      <c r="G15" s="114"/>
      <c r="H15" s="114"/>
      <c r="I15" s="114"/>
      <c r="J15" s="114"/>
      <c r="K15" s="114"/>
      <c r="L15" s="114"/>
      <c r="M15" s="114"/>
      <c r="N15" s="114"/>
      <c r="O15" s="114"/>
      <c r="P15" s="114"/>
    </row>
  </sheetData>
  <mergeCells count="18">
    <mergeCell ref="A2:A3"/>
    <mergeCell ref="B2:B3"/>
    <mergeCell ref="C2:C3"/>
    <mergeCell ref="D2:D3"/>
    <mergeCell ref="E2:E3"/>
    <mergeCell ref="F2:F3"/>
    <mergeCell ref="G2:G3"/>
    <mergeCell ref="H2:H3"/>
    <mergeCell ref="I2:I3"/>
    <mergeCell ref="J2:J3"/>
    <mergeCell ref="K2:K3"/>
    <mergeCell ref="L2:L3"/>
    <mergeCell ref="M2:M3"/>
    <mergeCell ref="N2:N3"/>
    <mergeCell ref="O2:O3"/>
    <mergeCell ref="P2:P3"/>
    <mergeCell ref="A14:P14"/>
    <mergeCell ref="A15:P15"/>
  </mergeCells>
  <printOptions headings="false" gridLines="false" gridLinesSet="true" horizontalCentered="true" verticalCentered="true"/>
  <pageMargins left="0.118055555555556" right="0.118055555555556" top="0.157638888888889" bottom="0.157638888888889"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xl/worksheets/sheet26.xml><?xml version="1.0" encoding="utf-8"?>
<worksheet xmlns="http://schemas.openxmlformats.org/spreadsheetml/2006/main" xmlns:r="http://schemas.openxmlformats.org/officeDocument/2006/relationships">
  <sheetPr filterMode="false">
    <tabColor rgb="FFC00000"/>
    <pageSetUpPr fitToPage="true"/>
  </sheetPr>
  <dimension ref="B1:R35"/>
  <sheetViews>
    <sheetView showFormulas="false" showGridLines="false" showRowColHeaders="true" showZeros="true" rightToLeft="false" tabSelected="true" showOutlineSymbols="true" defaultGridColor="true" view="pageBreakPreview" topLeftCell="G1" colorId="64" zoomScale="90" zoomScaleNormal="80" zoomScalePageLayoutView="90" workbookViewId="0">
      <selection pane="topLeft" activeCell="N27" activeCellId="0" sqref="N27"/>
    </sheetView>
  </sheetViews>
  <sheetFormatPr defaultRowHeight="11.25" zeroHeight="false" outlineLevelRow="0" outlineLevelCol="0"/>
  <cols>
    <col collapsed="false" customWidth="true" hidden="false" outlineLevel="0" max="1" min="1" style="0" width="8.92"/>
    <col collapsed="false" customWidth="true" hidden="false" outlineLevel="0" max="2" min="2" style="0" width="67.83"/>
    <col collapsed="false" customWidth="true" hidden="false" outlineLevel="0" max="8" min="3" style="0" width="20.5"/>
    <col collapsed="false" customWidth="true" hidden="false" outlineLevel="0" max="9" min="9" style="0" width="22.83"/>
    <col collapsed="false" customWidth="true" hidden="false" outlineLevel="0" max="10" min="10" style="0" width="22.01"/>
    <col collapsed="false" customWidth="true" hidden="false" outlineLevel="0" max="11" min="11" style="0" width="21.83"/>
    <col collapsed="false" customWidth="true" hidden="false" outlineLevel="0" max="12" min="12" style="0" width="23.83"/>
    <col collapsed="false" customWidth="true" hidden="false" outlineLevel="0" max="13" min="13" style="0" width="28.83"/>
    <col collapsed="false" customWidth="true" hidden="false" outlineLevel="0" max="14" min="14" style="0" width="25.51"/>
    <col collapsed="false" customWidth="true" hidden="false" outlineLevel="0" max="15" min="15" style="0" width="24.83"/>
    <col collapsed="false" customWidth="true" hidden="false" outlineLevel="0" max="16" min="16" style="0" width="23.17"/>
    <col collapsed="false" customWidth="true" hidden="false" outlineLevel="0" max="1025" min="17" style="0" width="8.92"/>
  </cols>
  <sheetData>
    <row r="1" customFormat="false" ht="50.25" hidden="false" customHeight="true" outlineLevel="0" collapsed="false">
      <c r="B1" s="343" t="s">
        <v>266</v>
      </c>
      <c r="C1" s="343"/>
      <c r="D1" s="343"/>
      <c r="E1" s="343"/>
      <c r="F1" s="343"/>
      <c r="G1" s="343"/>
      <c r="H1" s="343"/>
      <c r="I1" s="343"/>
      <c r="J1" s="343"/>
      <c r="K1" s="343"/>
      <c r="L1" s="343"/>
      <c r="M1" s="343"/>
      <c r="N1" s="343"/>
      <c r="O1" s="343"/>
      <c r="P1" s="343"/>
    </row>
    <row r="2" customFormat="false" ht="16.5" hidden="false" customHeight="true" outlineLevel="0" collapsed="false">
      <c r="B2" s="344" t="s">
        <v>267</v>
      </c>
      <c r="C2" s="344"/>
      <c r="D2" s="344"/>
      <c r="E2" s="344"/>
      <c r="F2" s="344"/>
      <c r="G2" s="344"/>
      <c r="H2" s="344"/>
      <c r="I2" s="344"/>
      <c r="J2" s="344"/>
      <c r="K2" s="344"/>
      <c r="L2" s="344"/>
      <c r="M2" s="344"/>
      <c r="N2" s="232"/>
      <c r="O2" s="232"/>
      <c r="P2" s="232"/>
    </row>
    <row r="3" customFormat="false" ht="15" hidden="false" customHeight="true" outlineLevel="0" collapsed="false">
      <c r="B3" s="345" t="s">
        <v>268</v>
      </c>
      <c r="C3" s="345"/>
      <c r="D3" s="345"/>
      <c r="E3" s="345"/>
      <c r="F3" s="346"/>
      <c r="G3" s="346"/>
      <c r="H3" s="346"/>
      <c r="I3" s="346"/>
      <c r="J3" s="346"/>
      <c r="K3" s="346"/>
      <c r="L3" s="346"/>
      <c r="M3" s="346"/>
      <c r="N3" s="232"/>
      <c r="O3" s="232"/>
      <c r="P3" s="232"/>
    </row>
    <row r="4" customFormat="false" ht="15" hidden="false" customHeight="true" outlineLevel="0" collapsed="false">
      <c r="B4" s="347" t="s">
        <v>13</v>
      </c>
      <c r="C4" s="347"/>
      <c r="D4" s="347"/>
      <c r="E4" s="347"/>
      <c r="F4" s="347"/>
      <c r="G4" s="347"/>
      <c r="H4" s="347"/>
      <c r="I4" s="347"/>
      <c r="J4" s="347"/>
      <c r="K4" s="347"/>
      <c r="L4" s="347"/>
      <c r="M4" s="347"/>
      <c r="N4" s="232"/>
      <c r="O4" s="232"/>
      <c r="P4" s="232"/>
    </row>
    <row r="5" customFormat="false" ht="15" hidden="false" customHeight="true" outlineLevel="0" collapsed="false">
      <c r="B5" s="348" t="s">
        <v>269</v>
      </c>
      <c r="C5" s="348"/>
      <c r="D5" s="348"/>
      <c r="E5" s="348"/>
      <c r="F5" s="349" t="n">
        <f aca="false">+'1-Impresa_1'!E8</f>
        <v>0</v>
      </c>
      <c r="G5" s="349"/>
      <c r="H5" s="349"/>
      <c r="I5" s="349"/>
      <c r="J5" s="349"/>
      <c r="K5" s="349"/>
      <c r="L5" s="349"/>
      <c r="M5" s="349"/>
      <c r="N5" s="232"/>
      <c r="O5" s="350"/>
      <c r="P5" s="350"/>
      <c r="R5" s="351"/>
    </row>
    <row r="6" customFormat="false" ht="15" hidden="false" customHeight="true" outlineLevel="0" collapsed="false">
      <c r="B6" s="352" t="s">
        <v>270</v>
      </c>
      <c r="C6" s="352"/>
      <c r="D6" s="352"/>
      <c r="E6" s="352"/>
      <c r="F6" s="353" t="n">
        <f aca="false">+'1-Impresa_2'!E8</f>
        <v>0</v>
      </c>
      <c r="G6" s="353"/>
      <c r="H6" s="353"/>
      <c r="I6" s="353"/>
      <c r="J6" s="353"/>
      <c r="K6" s="353"/>
      <c r="L6" s="353"/>
      <c r="M6" s="353"/>
      <c r="N6" s="232"/>
      <c r="O6" s="350"/>
      <c r="P6" s="350"/>
      <c r="R6" s="351"/>
    </row>
    <row r="7" customFormat="false" ht="15" hidden="false" customHeight="true" outlineLevel="0" collapsed="false">
      <c r="B7" s="352" t="s">
        <v>271</v>
      </c>
      <c r="C7" s="352"/>
      <c r="D7" s="352"/>
      <c r="E7" s="352"/>
      <c r="F7" s="353" t="n">
        <f aca="false">+'1-Impresa_3'!E8</f>
        <v>0</v>
      </c>
      <c r="G7" s="353"/>
      <c r="H7" s="353"/>
      <c r="I7" s="353"/>
      <c r="J7" s="353"/>
      <c r="K7" s="353"/>
      <c r="L7" s="353"/>
      <c r="M7" s="353"/>
      <c r="N7" s="232"/>
      <c r="O7" s="350"/>
      <c r="P7" s="350"/>
    </row>
    <row r="8" customFormat="false" ht="15" hidden="false" customHeight="true" outlineLevel="0" collapsed="false">
      <c r="B8" s="354" t="s">
        <v>272</v>
      </c>
      <c r="C8" s="354"/>
      <c r="D8" s="354"/>
      <c r="E8" s="354"/>
      <c r="F8" s="355" t="n">
        <f aca="false">+'1- OdR'!B6</f>
        <v>0</v>
      </c>
      <c r="G8" s="355"/>
      <c r="H8" s="355"/>
      <c r="I8" s="355"/>
      <c r="J8" s="355"/>
      <c r="K8" s="355"/>
      <c r="L8" s="355"/>
      <c r="M8" s="355"/>
      <c r="N8" s="232"/>
      <c r="O8" s="350"/>
      <c r="P8" s="350"/>
      <c r="Q8" s="351"/>
      <c r="R8" s="351"/>
    </row>
    <row r="9" customFormat="false" ht="11.25" hidden="true" customHeight="false" outlineLevel="0" collapsed="false">
      <c r="B9" s="356"/>
      <c r="C9" s="356"/>
      <c r="D9" s="356"/>
      <c r="E9" s="356"/>
      <c r="F9" s="357" t="str">
        <f aca="false">IF(F3="","",IF(F3=Elenco!C21,1,IF(F3=Elenco!C22,2,IF(F3=Elenco!C23,3,IF(F3=Elenco!C24,4,IF(F3=Elenco!C25,5))))))</f>
        <v/>
      </c>
      <c r="G9" s="357"/>
      <c r="H9" s="357"/>
      <c r="I9" s="357"/>
      <c r="J9" s="357"/>
      <c r="K9" s="357"/>
      <c r="L9" s="357"/>
      <c r="M9" s="357"/>
      <c r="N9" s="232"/>
      <c r="O9" s="232"/>
      <c r="P9" s="232"/>
    </row>
    <row r="10" customFormat="false" ht="11.25" hidden="false" customHeight="false" outlineLevel="0" collapsed="false">
      <c r="B10" s="356"/>
      <c r="C10" s="356"/>
      <c r="D10" s="356"/>
      <c r="E10" s="356"/>
      <c r="F10" s="7"/>
      <c r="G10" s="7"/>
      <c r="H10" s="7"/>
      <c r="I10" s="7"/>
      <c r="J10" s="7"/>
      <c r="K10" s="7"/>
      <c r="L10" s="7"/>
      <c r="M10" s="7"/>
      <c r="N10" s="232"/>
      <c r="O10" s="232"/>
      <c r="P10" s="232"/>
    </row>
    <row r="11" customFormat="false" ht="16.5" hidden="false" customHeight="true" outlineLevel="0" collapsed="false">
      <c r="B11" s="344" t="s">
        <v>273</v>
      </c>
      <c r="C11" s="344"/>
      <c r="D11" s="344"/>
      <c r="E11" s="344"/>
      <c r="F11" s="344"/>
      <c r="G11" s="344"/>
      <c r="H11" s="344"/>
      <c r="I11" s="344"/>
      <c r="J11" s="344"/>
      <c r="K11" s="344"/>
      <c r="L11" s="344"/>
      <c r="M11" s="344"/>
      <c r="N11" s="232"/>
      <c r="O11" s="232"/>
      <c r="P11" s="232"/>
    </row>
    <row r="12" customFormat="false" ht="59.25" hidden="false" customHeight="true" outlineLevel="0" collapsed="false">
      <c r="B12" s="12" t="s">
        <v>18</v>
      </c>
      <c r="C12" s="358" t="s">
        <v>20</v>
      </c>
      <c r="D12" s="358"/>
      <c r="E12" s="358"/>
      <c r="F12" s="358"/>
      <c r="G12" s="13" t="s">
        <v>274</v>
      </c>
      <c r="H12" s="358" t="s">
        <v>222</v>
      </c>
      <c r="I12" s="358"/>
      <c r="J12" s="358"/>
      <c r="K12" s="358"/>
      <c r="L12" s="13" t="s">
        <v>275</v>
      </c>
      <c r="M12" s="136" t="s">
        <v>276</v>
      </c>
      <c r="N12" s="232"/>
      <c r="O12" s="232"/>
      <c r="P12" s="232"/>
    </row>
    <row r="13" customFormat="false" ht="59.25" hidden="false" customHeight="true" outlineLevel="0" collapsed="false">
      <c r="B13" s="12"/>
      <c r="C13" s="359" t="s">
        <v>277</v>
      </c>
      <c r="D13" s="359" t="s">
        <v>278</v>
      </c>
      <c r="E13" s="359" t="s">
        <v>279</v>
      </c>
      <c r="F13" s="359" t="s">
        <v>280</v>
      </c>
      <c r="G13" s="13"/>
      <c r="H13" s="360" t="s">
        <v>277</v>
      </c>
      <c r="I13" s="360" t="s">
        <v>278</v>
      </c>
      <c r="J13" s="360" t="s">
        <v>279</v>
      </c>
      <c r="K13" s="360" t="s">
        <v>280</v>
      </c>
      <c r="L13" s="13"/>
      <c r="M13" s="136"/>
      <c r="N13" s="232"/>
      <c r="O13" s="232"/>
      <c r="P13" s="232"/>
    </row>
    <row r="14" customFormat="false" ht="22.15" hidden="false" customHeight="true" outlineLevel="0" collapsed="false">
      <c r="B14" s="361" t="s">
        <v>25</v>
      </c>
      <c r="C14" s="362" t="n">
        <f aca="false">C15+C18+C19+C20+C21+C22</f>
        <v>0</v>
      </c>
      <c r="D14" s="362" t="n">
        <f aca="false">D15+D18+D19+D20+D21+D22</f>
        <v>0</v>
      </c>
      <c r="E14" s="362" t="n">
        <f aca="false">E15+E18+E19+E20+E21+E22</f>
        <v>0</v>
      </c>
      <c r="F14" s="362" t="n">
        <f aca="false">F15+F18+F19+F20+F21+F22</f>
        <v>0</v>
      </c>
      <c r="G14" s="363" t="n">
        <f aca="false">SUM(C14:F14)</f>
        <v>0</v>
      </c>
      <c r="H14" s="363" t="n">
        <f aca="false">H15+H18+H19+H20+H21+H22</f>
        <v>0</v>
      </c>
      <c r="I14" s="363" t="n">
        <f aca="false">I15+I18+I19+I20+I21+I22</f>
        <v>0</v>
      </c>
      <c r="J14" s="363" t="n">
        <f aca="false">J15+J18+J19+J20+J21+J22</f>
        <v>0</v>
      </c>
      <c r="K14" s="363" t="n">
        <f aca="false">K15+K18+K19+K20+K21+K22</f>
        <v>0</v>
      </c>
      <c r="L14" s="364" t="n">
        <f aca="false">SUM(H14:K14)</f>
        <v>0</v>
      </c>
      <c r="M14" s="364" t="n">
        <f aca="false">+G14+L14</f>
        <v>0</v>
      </c>
      <c r="N14" s="232"/>
      <c r="O14" s="232"/>
      <c r="P14" s="232"/>
    </row>
    <row r="15" customFormat="false" ht="13.5" hidden="false" customHeight="true" outlineLevel="0" collapsed="false">
      <c r="B15" s="365" t="s">
        <v>26</v>
      </c>
      <c r="C15" s="366" t="n">
        <f aca="false">C16+C17</f>
        <v>0</v>
      </c>
      <c r="D15" s="366" t="n">
        <f aca="false">D16+D17</f>
        <v>0</v>
      </c>
      <c r="E15" s="366" t="n">
        <f aca="false">E16+E17</f>
        <v>0</v>
      </c>
      <c r="F15" s="366" t="n">
        <f aca="false">F16+F17</f>
        <v>0</v>
      </c>
      <c r="G15" s="366" t="n">
        <f aca="false">SUM(C15:F15)</f>
        <v>0</v>
      </c>
      <c r="H15" s="366" t="n">
        <f aca="false">H16+H17</f>
        <v>0</v>
      </c>
      <c r="I15" s="366" t="n">
        <f aca="false">I16+I17</f>
        <v>0</v>
      </c>
      <c r="J15" s="366" t="n">
        <f aca="false">J16+J17</f>
        <v>0</v>
      </c>
      <c r="K15" s="366" t="n">
        <f aca="false">K16+K17</f>
        <v>0</v>
      </c>
      <c r="L15" s="366" t="n">
        <f aca="false">SUM(H15:K15)</f>
        <v>0</v>
      </c>
      <c r="M15" s="367" t="n">
        <f aca="false">+G15+L15</f>
        <v>0</v>
      </c>
      <c r="N15" s="232"/>
      <c r="O15" s="232"/>
      <c r="P15" s="232"/>
    </row>
    <row r="16" customFormat="false" ht="11.25" hidden="false" customHeight="false" outlineLevel="0" collapsed="false">
      <c r="B16" s="368" t="s">
        <v>281</v>
      </c>
      <c r="C16" s="369" t="n">
        <f aca="false">+'1-Impresa_1'!H14</f>
        <v>0</v>
      </c>
      <c r="D16" s="369" t="n">
        <f aca="false">IF($E$28&gt;0,+'1-Impresa_2'!H14,0)</f>
        <v>0</v>
      </c>
      <c r="E16" s="369" t="n">
        <f aca="false">IF($E$29&gt;0,+'1-Impresa_3'!H14,0)</f>
        <v>0</v>
      </c>
      <c r="F16" s="369" t="n">
        <f aca="false">IF($E$30&gt;0,+'1- OdR'!H14,0)</f>
        <v>0</v>
      </c>
      <c r="G16" s="369" t="n">
        <f aca="false">SUM(C16:F16)</f>
        <v>0</v>
      </c>
      <c r="H16" s="369" t="n">
        <f aca="false">+'1-Impresa_1'!I14</f>
        <v>0</v>
      </c>
      <c r="I16" s="369" t="n">
        <f aca="false">IF($E$28&gt;0,+'1-Impresa_2'!I14,0)</f>
        <v>0</v>
      </c>
      <c r="J16" s="369" t="n">
        <f aca="false">IF($E$29&gt;0,+'1-Impresa_3'!I14,0)</f>
        <v>0</v>
      </c>
      <c r="K16" s="369" t="n">
        <f aca="false">IF($E$30&gt;0,+'1- OdR'!I14,0)</f>
        <v>0</v>
      </c>
      <c r="L16" s="369" t="n">
        <f aca="false">SUM(H16:K16)</f>
        <v>0</v>
      </c>
      <c r="M16" s="370" t="n">
        <f aca="false">+G16+L16</f>
        <v>0</v>
      </c>
      <c r="N16" s="232"/>
      <c r="O16" s="232"/>
      <c r="P16" s="232"/>
    </row>
    <row r="17" customFormat="false" ht="11.25" hidden="false" customHeight="false" outlineLevel="0" collapsed="false">
      <c r="B17" s="368" t="s">
        <v>282</v>
      </c>
      <c r="C17" s="369" t="n">
        <f aca="false">+'1-Impresa_1'!H25</f>
        <v>0</v>
      </c>
      <c r="D17" s="369" t="n">
        <f aca="false">IF($E$28&gt;0,+'1-Impresa_2'!H25,0)</f>
        <v>0</v>
      </c>
      <c r="E17" s="369" t="n">
        <f aca="false">IF($E$29&gt;0,+'1-Impresa_3'!H25,0)</f>
        <v>0</v>
      </c>
      <c r="F17" s="369" t="n">
        <f aca="false">IF($E$30&gt;0,+'1- OdR'!H25,0)</f>
        <v>0</v>
      </c>
      <c r="G17" s="369" t="n">
        <f aca="false">SUM(C17:F17)</f>
        <v>0</v>
      </c>
      <c r="H17" s="369" t="n">
        <f aca="false">+'1-Impresa_1'!I25</f>
        <v>0</v>
      </c>
      <c r="I17" s="369" t="n">
        <f aca="false">IF($E$28&gt;0,+'1-Impresa_2'!I25,0)</f>
        <v>0</v>
      </c>
      <c r="J17" s="369" t="n">
        <f aca="false">IF($E$29&gt;0,+'1-Impresa_3'!I25,0)</f>
        <v>0</v>
      </c>
      <c r="K17" s="369" t="n">
        <f aca="false">IF($E$30&gt;0,+'1- OdR'!I25,0)</f>
        <v>0</v>
      </c>
      <c r="L17" s="369" t="n">
        <f aca="false">SUM(H17:K17)</f>
        <v>0</v>
      </c>
      <c r="M17" s="370" t="n">
        <f aca="false">+G17+L17</f>
        <v>0</v>
      </c>
      <c r="N17" s="232"/>
      <c r="O17" s="232"/>
      <c r="P17" s="232"/>
    </row>
    <row r="18" customFormat="false" ht="11.25" hidden="false" customHeight="false" outlineLevel="0" collapsed="false">
      <c r="B18" s="371" t="s">
        <v>31</v>
      </c>
      <c r="C18" s="372" t="n">
        <f aca="false">+'1-Impresa_1'!H36</f>
        <v>0</v>
      </c>
      <c r="D18" s="372" t="n">
        <f aca="false">IF($E$28&gt;0,+'1-Impresa_2'!H36,0)</f>
        <v>0</v>
      </c>
      <c r="E18" s="372" t="n">
        <f aca="false">IF($E$29&gt;0,+'1-Impresa_3'!H36,0)</f>
        <v>0</v>
      </c>
      <c r="F18" s="372" t="n">
        <f aca="false">IF($E$30&gt;0,+'1- OdR'!H36,0)</f>
        <v>0</v>
      </c>
      <c r="G18" s="372" t="n">
        <f aca="false">SUM(C18:F18)</f>
        <v>0</v>
      </c>
      <c r="H18" s="372" t="n">
        <f aca="false">+'1-Impresa_1'!I36</f>
        <v>0</v>
      </c>
      <c r="I18" s="372" t="n">
        <f aca="false">IF($E$28&gt;0,+'1-Impresa_2'!I36,0)</f>
        <v>0</v>
      </c>
      <c r="J18" s="372" t="n">
        <f aca="false">IF($E$29&gt;0,+'1-Impresa_3'!I36,0)</f>
        <v>0</v>
      </c>
      <c r="K18" s="372" t="n">
        <f aca="false">IF($E$30&gt;0,+'1- OdR'!I36,0)</f>
        <v>0</v>
      </c>
      <c r="L18" s="372" t="n">
        <f aca="false">SUM(H18:K18)</f>
        <v>0</v>
      </c>
      <c r="M18" s="373" t="n">
        <f aca="false">+G18+L18</f>
        <v>0</v>
      </c>
      <c r="N18" s="232"/>
      <c r="O18" s="232"/>
      <c r="P18" s="232"/>
    </row>
    <row r="19" customFormat="false" ht="11.25" hidden="false" customHeight="false" outlineLevel="0" collapsed="false">
      <c r="B19" s="371" t="s">
        <v>32</v>
      </c>
      <c r="C19" s="372" t="n">
        <f aca="false">+'1-Impresa_1'!H42</f>
        <v>0</v>
      </c>
      <c r="D19" s="372" t="n">
        <f aca="false">IF($E$28&gt;0,+'1-Impresa_2'!H42,0)</f>
        <v>0</v>
      </c>
      <c r="E19" s="372" t="n">
        <f aca="false">IF($E$29&gt;0,+'1-Impresa_3'!H42,0)</f>
        <v>0</v>
      </c>
      <c r="F19" s="372" t="n">
        <f aca="false">IF($E$30&gt;0,+'1- OdR'!H42,0)</f>
        <v>0</v>
      </c>
      <c r="G19" s="372" t="n">
        <f aca="false">SUM(C19:F19)</f>
        <v>0</v>
      </c>
      <c r="H19" s="372" t="n">
        <f aca="false">+'1-Impresa_1'!I42</f>
        <v>0</v>
      </c>
      <c r="I19" s="372" t="n">
        <f aca="false">IF($E$28&gt;0,+'1-Impresa_2'!I42,0)</f>
        <v>0</v>
      </c>
      <c r="J19" s="372" t="n">
        <f aca="false">IF($E$29&gt;0,+'1-Impresa_3'!I42,0)</f>
        <v>0</v>
      </c>
      <c r="K19" s="372" t="n">
        <f aca="false">IF($E$30&gt;0,+'1- OdR'!I42,0)</f>
        <v>0</v>
      </c>
      <c r="L19" s="372" t="n">
        <f aca="false">SUM(H19:K19)</f>
        <v>0</v>
      </c>
      <c r="M19" s="373" t="n">
        <f aca="false">+G19+L19</f>
        <v>0</v>
      </c>
      <c r="N19" s="232"/>
      <c r="O19" s="232"/>
      <c r="P19" s="232"/>
    </row>
    <row r="20" customFormat="false" ht="11.25" hidden="false" customHeight="false" outlineLevel="0" collapsed="false">
      <c r="B20" s="371" t="s">
        <v>33</v>
      </c>
      <c r="C20" s="372" t="n">
        <f aca="false">+'1-Impresa_1'!H48</f>
        <v>0</v>
      </c>
      <c r="D20" s="372" t="n">
        <f aca="false">IF($E$28&gt;0,+'1-Impresa_2'!H48,0)</f>
        <v>0</v>
      </c>
      <c r="E20" s="372" t="n">
        <f aca="false">IF($E$29&gt;0,+'1-Impresa_3'!H48,0)</f>
        <v>0</v>
      </c>
      <c r="F20" s="372" t="n">
        <f aca="false">IF($E$30&gt;0,+'1- OdR'!H48,0)</f>
        <v>0</v>
      </c>
      <c r="G20" s="372" t="n">
        <f aca="false">SUM(C20:F20)</f>
        <v>0</v>
      </c>
      <c r="H20" s="372" t="n">
        <f aca="false">+'1-Impresa_1'!I48</f>
        <v>0</v>
      </c>
      <c r="I20" s="372" t="n">
        <f aca="false">IF($E$28&gt;0,+'1-Impresa_2'!I48,0)</f>
        <v>0</v>
      </c>
      <c r="J20" s="372" t="n">
        <f aca="false">IF($E$29&gt;0,+'1-Impresa_3'!I48,0)</f>
        <v>0</v>
      </c>
      <c r="K20" s="372" t="n">
        <f aca="false">IF($E$30&gt;0,+'1- OdR'!I48,0)</f>
        <v>0</v>
      </c>
      <c r="L20" s="372" t="n">
        <f aca="false">SUM(H20:K20)</f>
        <v>0</v>
      </c>
      <c r="M20" s="373" t="n">
        <f aca="false">+G20+L20</f>
        <v>0</v>
      </c>
      <c r="N20" s="232"/>
      <c r="O20" s="232"/>
      <c r="P20" s="232"/>
    </row>
    <row r="21" customFormat="false" ht="24.75" hidden="false" customHeight="true" outlineLevel="0" collapsed="false">
      <c r="B21" s="371" t="s">
        <v>34</v>
      </c>
      <c r="C21" s="372" t="n">
        <f aca="false">+'1-Impresa_1'!H54</f>
        <v>0</v>
      </c>
      <c r="D21" s="372" t="n">
        <f aca="false">IF($E$28&gt;0,+'1-Impresa_2'!H54,0)</f>
        <v>0</v>
      </c>
      <c r="E21" s="372" t="n">
        <f aca="false">IF($E$29&gt;0,+'1-Impresa_3'!H54,0)</f>
        <v>0</v>
      </c>
      <c r="F21" s="372" t="n">
        <f aca="false">IF($E$30&gt;0,+'1- OdR'!H54,0)</f>
        <v>0</v>
      </c>
      <c r="G21" s="372" t="n">
        <f aca="false">SUM(C21:F21)</f>
        <v>0</v>
      </c>
      <c r="H21" s="372" t="n">
        <f aca="false">+'1-Impresa_1'!I54</f>
        <v>0</v>
      </c>
      <c r="I21" s="372" t="n">
        <f aca="false">IF($E$28&gt;0,+'1-Impresa_2'!I54,0)</f>
        <v>0</v>
      </c>
      <c r="J21" s="372" t="n">
        <f aca="false">IF($E$29&gt;0,+'1-Impresa_3'!I54,0)</f>
        <v>0</v>
      </c>
      <c r="K21" s="372" t="n">
        <f aca="false">IF($E$30&gt;0,+'1- OdR'!I54,0)</f>
        <v>0</v>
      </c>
      <c r="L21" s="372" t="n">
        <f aca="false">SUM(H21:K21)</f>
        <v>0</v>
      </c>
      <c r="M21" s="373" t="n">
        <f aca="false">+G21+L21</f>
        <v>0</v>
      </c>
      <c r="N21" s="232"/>
      <c r="O21" s="232"/>
      <c r="P21" s="232"/>
    </row>
    <row r="22" customFormat="false" ht="12" hidden="false" customHeight="false" outlineLevel="0" collapsed="false">
      <c r="B22" s="374" t="s">
        <v>36</v>
      </c>
      <c r="C22" s="375" t="n">
        <f aca="false">+'1-Impresa_1'!H56</f>
        <v>0</v>
      </c>
      <c r="D22" s="375" t="n">
        <f aca="false">IF($E$28&gt;0,+'1-Impresa_2'!H56,0)</f>
        <v>0</v>
      </c>
      <c r="E22" s="375" t="n">
        <f aca="false">IF($E$29&gt;0,+'1-Impresa_3'!H56,0)</f>
        <v>0</v>
      </c>
      <c r="F22" s="375" t="n">
        <f aca="false">IF($E$30&gt;0,+'1- OdR'!H56,0)</f>
        <v>0</v>
      </c>
      <c r="G22" s="375" t="n">
        <f aca="false">SUM(C22:F22)</f>
        <v>0</v>
      </c>
      <c r="H22" s="375" t="n">
        <f aca="false">+'1-Impresa_1'!I56</f>
        <v>0</v>
      </c>
      <c r="I22" s="375" t="n">
        <f aca="false">IF($E$28&gt;0,+'1-Impresa_2'!I56,0)</f>
        <v>0</v>
      </c>
      <c r="J22" s="375" t="n">
        <f aca="false">IF($E$29&gt;0,+'1-Impresa_3'!I56,0)</f>
        <v>0</v>
      </c>
      <c r="K22" s="375" t="n">
        <f aca="false">IF($E$30&gt;0,+'1- OdR'!I56,0)</f>
        <v>0</v>
      </c>
      <c r="L22" s="375" t="n">
        <f aca="false">SUM(H22:K22)</f>
        <v>0</v>
      </c>
      <c r="M22" s="376" t="n">
        <f aca="false">+G22+L22</f>
        <v>0</v>
      </c>
      <c r="N22" s="232"/>
      <c r="O22" s="232"/>
      <c r="P22" s="232"/>
    </row>
    <row r="23" customFormat="false" ht="12.75" hidden="false" customHeight="false" outlineLevel="0" collapsed="false">
      <c r="B23" s="377" t="s">
        <v>24</v>
      </c>
      <c r="C23" s="378" t="str">
        <f aca="false">IF(G14&lt;Elenco!F6,"Importo spesa ammissibile inferiore al minimo consentito","OK")</f>
        <v>Importo spesa ammissibile inferiore al minimo consentito</v>
      </c>
      <c r="D23" s="378"/>
      <c r="E23" s="378"/>
      <c r="F23" s="378"/>
      <c r="G23" s="379"/>
      <c r="H23" s="380"/>
      <c r="I23" s="380"/>
      <c r="J23" s="380"/>
      <c r="K23" s="380"/>
      <c r="L23" s="380"/>
      <c r="M23" s="381"/>
      <c r="N23" s="381"/>
      <c r="O23" s="381"/>
      <c r="P23" s="232"/>
    </row>
    <row r="24" customFormat="false" ht="11.25" hidden="false" customHeight="false" outlineLevel="0" collapsed="false">
      <c r="B24" s="382"/>
      <c r="C24" s="383"/>
      <c r="D24" s="383"/>
      <c r="E24" s="383"/>
      <c r="F24" s="383"/>
      <c r="G24" s="383"/>
      <c r="H24" s="384"/>
      <c r="I24" s="384"/>
      <c r="J24" s="384"/>
      <c r="K24" s="384"/>
      <c r="L24" s="384"/>
      <c r="M24" s="385"/>
      <c r="N24" s="385"/>
      <c r="O24" s="385"/>
      <c r="P24" s="232"/>
    </row>
    <row r="25" customFormat="false" ht="16.5" hidden="false" customHeight="false" outlineLevel="0" collapsed="false">
      <c r="B25" s="386" t="s">
        <v>283</v>
      </c>
      <c r="C25" s="386"/>
      <c r="D25" s="386"/>
      <c r="E25" s="386"/>
      <c r="F25" s="386"/>
      <c r="G25" s="386"/>
      <c r="H25" s="386"/>
      <c r="I25" s="386"/>
      <c r="J25" s="386"/>
      <c r="K25" s="386"/>
      <c r="L25" s="386"/>
      <c r="M25" s="386"/>
      <c r="N25" s="386"/>
      <c r="O25" s="386"/>
      <c r="P25" s="386"/>
    </row>
    <row r="26" customFormat="false" ht="102.75" hidden="false" customHeight="true" outlineLevel="0" collapsed="false">
      <c r="B26" s="88" t="s">
        <v>226</v>
      </c>
      <c r="C26" s="88"/>
      <c r="D26" s="88"/>
      <c r="E26" s="259" t="s">
        <v>284</v>
      </c>
      <c r="F26" s="259" t="s">
        <v>285</v>
      </c>
      <c r="G26" s="91" t="s">
        <v>286</v>
      </c>
      <c r="H26" s="91" t="s">
        <v>287</v>
      </c>
      <c r="I26" s="91" t="s">
        <v>288</v>
      </c>
      <c r="J26" s="91" t="s">
        <v>289</v>
      </c>
      <c r="K26" s="91" t="s">
        <v>290</v>
      </c>
      <c r="L26" s="91" t="s">
        <v>291</v>
      </c>
      <c r="M26" s="91" t="s">
        <v>292</v>
      </c>
      <c r="N26" s="387" t="s">
        <v>293</v>
      </c>
      <c r="O26" s="387" t="s">
        <v>294</v>
      </c>
      <c r="P26" s="388" t="s">
        <v>295</v>
      </c>
    </row>
    <row r="27" customFormat="false" ht="15" hidden="false" customHeight="true" outlineLevel="0" collapsed="false">
      <c r="B27" s="389" t="str">
        <f aca="false">IF('1-Impresa_1'!B8="","",'1-Impresa_1'!B8)</f>
        <v/>
      </c>
      <c r="C27" s="390" t="s">
        <v>277</v>
      </c>
      <c r="D27" s="390" t="str">
        <f aca="false">IF('1-Impresa_1'!D8="","",IF(OR('1-Impresa_1'!D8=1,'1-Impresa_1'!D8=2,'1-Impresa_1'!D8=7),"Piccola Impresa",IF(OR('1-Impresa_1'!D8=3,'1-Impresa_1'!D8=4,'1-Impresa_1'!D8=8),"Media Impresa",IF(OR('1-Impresa_1'!D8=5,'1-Impresa_1'!D8=6,'1-Impresa_1'!D8=9),"Grande Impresa"))))</f>
        <v/>
      </c>
      <c r="E27" s="391" t="n">
        <f aca="false">'1-Impresa_1'!I72</f>
        <v>0</v>
      </c>
      <c r="F27" s="392" t="n">
        <f aca="false">IF($E$31&gt;0,E27/$E$31,0)</f>
        <v>0</v>
      </c>
      <c r="G27" s="393" t="str">
        <f aca="false">IF(E27=0,"",+'1-Impresa_1'!J69)</f>
        <v/>
      </c>
      <c r="H27" s="394" t="str">
        <f aca="false">IF(E27=0,"",+'1-Impresa_1'!L69)</f>
        <v/>
      </c>
      <c r="I27" s="395" t="str">
        <f aca="false">IF(F3="","",IF(OR(F9=1,F9=2,F9=4),"OK",IF(AND(OR(F9=3,F9=5),((E27+E28+E29)/E31)&gt;=50%),"OK","Rivedere Importi Spesa Ammissibile dei Partner di Progetto")))</f>
        <v/>
      </c>
      <c r="J27" s="396" t="str">
        <f aca="false">IF($F$3="","",IF(OR($F$9=1,$F$9=4),"OK",IF(AND(F27&lt;=70%,OR($F$9=2,$F$9=3)),"OK",IF(AND($F$9=5,E27&gt;=50%),"OK","Rivedere Importi Spesa Ammissibile dei Partner di Progetto"))))</f>
        <v/>
      </c>
      <c r="K27" s="397" t="str">
        <f aca="false">IF(F3="","",IF(OR(F9=1,F9=3,F9=4,F9=5),"OK",IF(AND(F9=2,D27&lt;&gt;"Piccola Impresa",D27&lt;&gt;"Media Impresa",D28&lt;&gt;"Piccola Impresa",D28&lt;&gt;"Media Impresa",D29&lt;&gt;"Piccola Impresa",D29&lt;&gt;"Media Impresa"),"Associazione Non Ammissibile","OK")))</f>
        <v/>
      </c>
      <c r="L27" s="395" t="str">
        <f aca="false">IF(F3="","",IF(E31=0,"",IF(AND(OR(F9=1,F9=4),H31&lt;=200000),"OK",IF(AND(OR(F9=2,F9=3,F9=5),H31&lt;=400000),"OK","Contributo superiore alla soglia concedibile"))))</f>
        <v/>
      </c>
      <c r="M27" s="396" t="str">
        <f aca="false">+WP1!K89</f>
        <v/>
      </c>
      <c r="N27" s="398"/>
      <c r="O27" s="399" t="str">
        <f aca="false">IF(OR(E27=0,$N$27=""),"",((G27-$N$27)*E27))</f>
        <v/>
      </c>
      <c r="P27" s="400" t="str">
        <f aca="false">IF(F3="","",IF(AND(C23="",I27="",J31="",K27="",L27=""),"",IF(AND(C23="OK",I27="OK",J31="OK",K27="OK",L27="OK",M31="OK",O31&lt;&gt;""),O31,"Check")))</f>
        <v/>
      </c>
    </row>
    <row r="28" customFormat="false" ht="15" hidden="false" customHeight="true" outlineLevel="0" collapsed="false">
      <c r="B28" s="401" t="str">
        <f aca="false">IF('1-Impresa_2'!B8="","",'1-Impresa_2'!B8)</f>
        <v/>
      </c>
      <c r="C28" s="402" t="s">
        <v>278</v>
      </c>
      <c r="D28" s="402" t="str">
        <f aca="false">IF('1-Impresa_2'!D8="","",IF(OR('1-Impresa_2'!D8=1,'1-Impresa_2'!D8=2,'1-Impresa_2'!D8=7),"Piccola Impresa",IF(OR('1-Impresa_2'!D8=3,'1-Impresa_2'!D8=4,'1-Impresa_2'!D8=8),"Media Impresa",IF(OR('1-Impresa_2'!D8=5,'1-Impresa_2'!D8=6,'1-Impresa_2'!D8=9),"Grande Impresa"))))</f>
        <v/>
      </c>
      <c r="E28" s="403" t="n">
        <f aca="false">IF(OR(F9=1,F9=4,F9=5),0,'1-Impresa_2'!I72)</f>
        <v>0</v>
      </c>
      <c r="F28" s="404" t="n">
        <f aca="false">IF($E$31&gt;0,E28/$E$31,0)</f>
        <v>0</v>
      </c>
      <c r="G28" s="405" t="str">
        <f aca="false">IF(E28=0,"",+'1-Impresa_2'!J69)</f>
        <v/>
      </c>
      <c r="H28" s="406" t="str">
        <f aca="false">IF(E28=0,"",+'1-Impresa_2'!L69)</f>
        <v/>
      </c>
      <c r="I28" s="395"/>
      <c r="J28" s="407" t="str">
        <f aca="false">IF($F$3="","",IF(OR($F$9=1,$F$9=4,$F$9=5),"OK",IF(AND(F28&lt;=70%,OR($F$9=2,$F$9=3)),"OK",IF(AND($F$9=5,E28&gt;=50%),"OK","Rivedere Importi Spesa Ammissibile dei Partner di Progetto"))))</f>
        <v/>
      </c>
      <c r="K28" s="397"/>
      <c r="L28" s="395"/>
      <c r="M28" s="407" t="str">
        <f aca="false">+WP1!K90</f>
        <v/>
      </c>
      <c r="N28" s="398"/>
      <c r="O28" s="408" t="str">
        <f aca="false">IF(OR(E28=0,$N$27=""),"",((G28-$N$27)*E28))</f>
        <v/>
      </c>
      <c r="P28" s="400"/>
    </row>
    <row r="29" customFormat="false" ht="15" hidden="false" customHeight="true" outlineLevel="0" collapsed="false">
      <c r="B29" s="401" t="str">
        <f aca="false">IF('1-Impresa_3'!B8="","",'1-Impresa_3'!B8)</f>
        <v/>
      </c>
      <c r="C29" s="402" t="s">
        <v>279</v>
      </c>
      <c r="D29" s="402" t="str">
        <f aca="false">IF('1-Impresa_3'!D8="","",IF(OR('1-Impresa_3'!D8=1,'1-Impresa_3'!D8=2,'1-Impresa_3'!D8=7),"Piccola Impresa",IF(OR('1-Impresa_3'!D8=3,'1-Impresa_3'!D8=4,'1-Impresa_3'!D8=8),"Media Impresa",IF(OR('1-Impresa_3'!D8=5,'1-Impresa_3'!D8=6,'1-Impresa_3'!D8=9),"Grande Impresa"))))</f>
        <v/>
      </c>
      <c r="E29" s="403" t="n">
        <f aca="false">IF(OR(F9=1,F9=4,F9=5),0,'1-Impresa_3'!I72)</f>
        <v>0</v>
      </c>
      <c r="F29" s="404" t="n">
        <f aca="false">IF($E$31&gt;0,E29/$E$31,0)</f>
        <v>0</v>
      </c>
      <c r="G29" s="405" t="str">
        <f aca="false">IF(E29=0,"",+'1-Impresa_3'!J69)</f>
        <v/>
      </c>
      <c r="H29" s="406" t="str">
        <f aca="false">IF(E29=0,"",+'1-Impresa_3'!L69)</f>
        <v/>
      </c>
      <c r="I29" s="395"/>
      <c r="J29" s="407" t="str">
        <f aca="false">IF($F$3="","",IF(OR($F$9=1,$F$9=4,$F$9=5),"OK",IF(AND(F29&lt;=70%,OR($F$9=2,$F$9=3)),"OK",IF(AND($F$9=5,E29&gt;=50%),"OK","Rivedere Importi Spesa Ammissibile dei Partner di Progetto"))))</f>
        <v/>
      </c>
      <c r="K29" s="397"/>
      <c r="L29" s="395"/>
      <c r="M29" s="407" t="str">
        <f aca="false">+WP1!K91</f>
        <v/>
      </c>
      <c r="N29" s="398"/>
      <c r="O29" s="408" t="str">
        <f aca="false">IF(OR(E29=0,$N$27=""),"",((G29-$N$27)*E29))</f>
        <v/>
      </c>
      <c r="P29" s="400"/>
    </row>
    <row r="30" customFormat="false" ht="15" hidden="false" customHeight="true" outlineLevel="0" collapsed="false">
      <c r="B30" s="409" t="str">
        <f aca="false">IF('1- OdR'!B6="","",'1- OdR'!B6)</f>
        <v/>
      </c>
      <c r="C30" s="410" t="s">
        <v>280</v>
      </c>
      <c r="D30" s="410"/>
      <c r="E30" s="411" t="n">
        <f aca="false">IF(OR(F9=1,F9=2,F9=4),0,+'1- OdR'!I72)</f>
        <v>0</v>
      </c>
      <c r="F30" s="412" t="n">
        <f aca="false">IF($E$31&gt;0,E30/$E$31,0)</f>
        <v>0</v>
      </c>
      <c r="G30" s="413" t="str">
        <f aca="false">IF(E30=0,"",+'1- OdR'!J69)</f>
        <v/>
      </c>
      <c r="H30" s="414" t="str">
        <f aca="false">IF(E30=0,"",'1- OdR'!L69)</f>
        <v/>
      </c>
      <c r="I30" s="395"/>
      <c r="J30" s="415" t="str">
        <f aca="false">IF($F$3="","",IF(OR($F$9=1,$F$9=2,$F$9=4),"OK",IF(AND(OR($F$9=3,$F$9=5),F30&gt;=10%),"OK","Rivedere Importi Spesa Ammissibile dei Partner di Progetto")))</f>
        <v/>
      </c>
      <c r="K30" s="416"/>
      <c r="L30" s="395"/>
      <c r="M30" s="415" t="str">
        <f aca="false">+WP1!K92</f>
        <v/>
      </c>
      <c r="N30" s="416"/>
      <c r="O30" s="408" t="str">
        <f aca="false">IF(OR(E30=0,N27=""),"",H30)</f>
        <v/>
      </c>
      <c r="P30" s="400"/>
    </row>
    <row r="31" customFormat="false" ht="15" hidden="false" customHeight="true" outlineLevel="0" collapsed="false">
      <c r="B31" s="417" t="s">
        <v>22</v>
      </c>
      <c r="C31" s="417"/>
      <c r="D31" s="417"/>
      <c r="E31" s="418" t="n">
        <f aca="false">SUM(E27:E30)</f>
        <v>0</v>
      </c>
      <c r="F31" s="419" t="n">
        <f aca="false">SUM(F27:F30)</f>
        <v>0</v>
      </c>
      <c r="G31" s="420"/>
      <c r="H31" s="421" t="n">
        <f aca="false">SUM(H27:H30)</f>
        <v>0</v>
      </c>
      <c r="I31" s="395"/>
      <c r="J31" s="422" t="str">
        <f aca="false">IF(F3="","",IF(E31=0,"",IF(AND(J27="OK",J28="OK",J28="OK",J29="OK",J30="OK"),"OK","Rivedere Soglie")))</f>
        <v/>
      </c>
      <c r="K31" s="423"/>
      <c r="L31" s="395"/>
      <c r="M31" s="422" t="str">
        <f aca="false">+WP1!K93</f>
        <v>OK</v>
      </c>
      <c r="N31" s="423"/>
      <c r="O31" s="408" t="str">
        <f aca="false">IF(AND(O27="",O28="",O29="",O30=""),"",(SUM(O27:O30)))</f>
        <v/>
      </c>
      <c r="P31" s="400"/>
    </row>
    <row r="32" customFormat="false" ht="115.5" hidden="false" customHeight="true" outlineLevel="0" collapsed="false">
      <c r="B32" s="424" t="s">
        <v>296</v>
      </c>
      <c r="C32" s="424"/>
      <c r="D32" s="424"/>
      <c r="E32" s="424"/>
      <c r="F32" s="424"/>
      <c r="G32" s="424"/>
      <c r="H32" s="424"/>
      <c r="I32" s="424"/>
      <c r="J32" s="424"/>
      <c r="K32" s="424"/>
      <c r="L32" s="424"/>
      <c r="M32" s="424"/>
      <c r="N32" s="424"/>
      <c r="O32" s="424"/>
      <c r="P32" s="424"/>
    </row>
    <row r="35" customFormat="false" ht="11.25" hidden="false" customHeight="false" outlineLevel="0" collapsed="false">
      <c r="D35" s="59"/>
    </row>
  </sheetData>
  <mergeCells count="31">
    <mergeCell ref="B1:P1"/>
    <mergeCell ref="B2:M2"/>
    <mergeCell ref="B3:E3"/>
    <mergeCell ref="F3:M3"/>
    <mergeCell ref="B4:M4"/>
    <mergeCell ref="B5:E5"/>
    <mergeCell ref="F5:M5"/>
    <mergeCell ref="B6:E6"/>
    <mergeCell ref="F6:M6"/>
    <mergeCell ref="B7:E7"/>
    <mergeCell ref="F7:M7"/>
    <mergeCell ref="B8:E8"/>
    <mergeCell ref="F8:M8"/>
    <mergeCell ref="F9:M9"/>
    <mergeCell ref="B11:M11"/>
    <mergeCell ref="B12:B13"/>
    <mergeCell ref="C12:F12"/>
    <mergeCell ref="G12:G13"/>
    <mergeCell ref="H12:K12"/>
    <mergeCell ref="L12:L13"/>
    <mergeCell ref="M12:M13"/>
    <mergeCell ref="C23:F23"/>
    <mergeCell ref="B25:P25"/>
    <mergeCell ref="B26:D26"/>
    <mergeCell ref="I27:I31"/>
    <mergeCell ref="K27:K29"/>
    <mergeCell ref="L27:L31"/>
    <mergeCell ref="N27:N29"/>
    <mergeCell ref="P27:P31"/>
    <mergeCell ref="B31:D31"/>
    <mergeCell ref="B32:P32"/>
  </mergeCells>
  <conditionalFormatting sqref="H27:H31">
    <cfRule type="cellIs" priority="2" operator="greaterThan" aboveAverage="0" equalAverage="0" bottom="0" percent="0" rank="0" text="" dxfId="158">
      <formula>0</formula>
    </cfRule>
  </conditionalFormatting>
  <conditionalFormatting sqref="C23">
    <cfRule type="containsText" priority="3" operator="containsText" aboveAverage="0" equalAverage="0" bottom="0" percent="0" rank="0" text="Importo spesa ammissibile inferiore al minimo consentito" dxfId="159">
      <formula>NOT(ISERROR(SEARCH("Importo spesa ammissibile inferiore al minimo consentito",C23)))</formula>
    </cfRule>
    <cfRule type="containsText" priority="4" operator="containsText" aboveAverage="0" equalAverage="0" bottom="0" percent="0" rank="0" text="OK" dxfId="160">
      <formula>NOT(ISERROR(SEARCH("OK",C23)))</formula>
    </cfRule>
  </conditionalFormatting>
  <conditionalFormatting sqref="E31">
    <cfRule type="cellIs" priority="5" operator="greaterThan" aboveAverage="0" equalAverage="0" bottom="0" percent="0" rank="0" text="" dxfId="161">
      <formula>0</formula>
    </cfRule>
  </conditionalFormatting>
  <conditionalFormatting sqref="H27:H30">
    <cfRule type="containsText" priority="6" operator="containsText" aboveAverage="0" equalAverage="0" bottom="0" percent="0" rank="0" text="Check spesa OdR" dxfId="162">
      <formula>NOT(ISERROR(SEARCH("Check spesa OdR",H27)))</formula>
    </cfRule>
  </conditionalFormatting>
  <conditionalFormatting sqref="I27:I31">
    <cfRule type="containsText" priority="7" operator="containsText" aboveAverage="0" equalAverage="0" bottom="0" percent="0" rank="0" text="ok" dxfId="163">
      <formula>NOT(ISERROR(SEARCH("ok",I27)))</formula>
    </cfRule>
    <cfRule type="containsText" priority="8" operator="containsText" aboveAverage="0" equalAverage="0" bottom="0" percent="0" rank="0" text="Rivedere Importi Spesa Ammissibile dei Partner di Progetto" dxfId="164">
      <formula>NOT(ISERROR(SEARCH("Rivedere Importi Spesa Ammissibile dei Partner di Progetto",I27)))</formula>
    </cfRule>
  </conditionalFormatting>
  <conditionalFormatting sqref="J27:K27 J30:K31 J28:J29">
    <cfRule type="containsText" priority="9" operator="containsText" aboveAverage="0" equalAverage="0" bottom="0" percent="0" rank="0" text="OK" dxfId="165">
      <formula>NOT(ISERROR(SEARCH("OK",J27)))</formula>
    </cfRule>
  </conditionalFormatting>
  <conditionalFormatting sqref="F31">
    <cfRule type="cellIs" priority="10" operator="greaterThan" aboveAverage="0" equalAverage="0" bottom="0" percent="0" rank="0" text="" dxfId="166">
      <formula>0</formula>
    </cfRule>
  </conditionalFormatting>
  <conditionalFormatting sqref="L27:L31">
    <cfRule type="containsText" priority="11" operator="containsText" aboveAverage="0" equalAverage="0" bottom="0" percent="0" rank="0" text="Contributo superiore alla soglia concedibile" dxfId="167">
      <formula>NOT(ISERROR(SEARCH("Contributo superiore alla soglia concedibile",L27)))</formula>
    </cfRule>
    <cfRule type="containsText" priority="12" operator="containsText" aboveAverage="0" equalAverage="0" bottom="0" percent="0" rank="0" text="ok" dxfId="168">
      <formula>NOT(ISERROR(SEARCH("ok",L27)))</formula>
    </cfRule>
  </conditionalFormatting>
  <conditionalFormatting sqref="J30:K30">
    <cfRule type="containsText" priority="13" operator="containsText" aboveAverage="0" equalAverage="0" bottom="0" percent="0" rank="0" text="Rivedere Importi Spesa Ammissibile dei Partner di Progetto" dxfId="169">
      <formula>NOT(ISERROR(SEARCH("Rivedere Importi Spesa Ammissibile dei Partner di Progetto",J30)))</formula>
    </cfRule>
  </conditionalFormatting>
  <conditionalFormatting sqref="K27:K29">
    <cfRule type="containsText" priority="14" operator="containsText" aboveAverage="0" equalAverage="0" bottom="0" percent="0" rank="0" text="Associazione Non Ammissibile" dxfId="170">
      <formula>NOT(ISERROR(SEARCH("Associazione Non Ammissibile",K27)))</formula>
    </cfRule>
  </conditionalFormatting>
  <conditionalFormatting sqref="N30:N31">
    <cfRule type="containsText" priority="15" operator="containsText" aboveAverage="0" equalAverage="0" bottom="0" percent="0" rank="0" text="OK" dxfId="171">
      <formula>NOT(ISERROR(SEARCH("OK",N30)))</formula>
    </cfRule>
  </conditionalFormatting>
  <conditionalFormatting sqref="N30">
    <cfRule type="containsText" priority="16" operator="containsText" aboveAverage="0" equalAverage="0" bottom="0" percent="0" rank="0" text="Rivedere Importi Spesa Ammissibile dei Partner di Progetto" dxfId="172">
      <formula>NOT(ISERROR(SEARCH("Rivedere Importi Spesa Ammissibile dei Partner di Progetto",N30)))</formula>
    </cfRule>
  </conditionalFormatting>
  <conditionalFormatting sqref="O27:O31">
    <cfRule type="expression" priority="17" aboveAverage="0" equalAverage="0" bottom="0" percent="0" rank="0" text="" dxfId="173">
      <formula>LEN(TRIM(O27))=0</formula>
    </cfRule>
    <cfRule type="expression" priority="18" aboveAverage="0" equalAverage="0" bottom="0" percent="0" rank="0" text="" dxfId="174">
      <formula>LEN(TRIM(O27))&gt;0</formula>
    </cfRule>
  </conditionalFormatting>
  <conditionalFormatting sqref="P27">
    <cfRule type="expression" priority="19" aboveAverage="0" equalAverage="0" bottom="0" percent="0" rank="0" text="" dxfId="175">
      <formula>LEN(TRIM(P27))&gt;0</formula>
    </cfRule>
  </conditionalFormatting>
  <conditionalFormatting sqref="P27">
    <cfRule type="containsText" priority="20" operator="containsText" aboveAverage="0" equalAverage="0" bottom="0" percent="0" rank="0" text="check" dxfId="176">
      <formula>NOT(ISERROR(SEARCH("check",P27)))</formula>
    </cfRule>
  </conditionalFormatting>
  <conditionalFormatting sqref="M27:M31">
    <cfRule type="containsText" priority="21" operator="containsText" aboveAverage="0" equalAverage="0" bottom="0" percent="0" rank="0" text="Check" dxfId="177">
      <formula>NOT(ISERROR(SEARCH("Check",M27)))</formula>
    </cfRule>
    <cfRule type="containsText" priority="22" operator="containsText" aboveAverage="0" equalAverage="0" bottom="0" percent="0" rank="0" text="ok" dxfId="178">
      <formula>NOT(ISERROR(SEARCH("ok",M27)))</formula>
    </cfRule>
    <cfRule type="containsText" priority="23" operator="containsText" aboveAverage="0" equalAverage="0" bottom="0" percent="0" rank="0" text="OK" dxfId="179">
      <formula>NOT(ISERROR(SEARCH("OK",M27)))</formula>
    </cfRule>
  </conditionalFormatting>
  <conditionalFormatting sqref="M30">
    <cfRule type="containsText" priority="24" operator="containsText" aboveAverage="0" equalAverage="0" bottom="0" percent="0" rank="0" text="Rivedere Importi Spesa Ammissibile dei Partner di Progetto" dxfId="180">
      <formula>NOT(ISERROR(SEARCH("Rivedere Importi Spesa Ammissibile dei Partner di Progetto",M30)))</formula>
    </cfRule>
  </conditionalFormatting>
  <dataValidations count="2">
    <dataValidation allowBlank="true" error="Selezionare una delle opzioni del menù a tendina.&#10;" errorTitle="Opzione non valida" operator="between" showDropDown="false" showErrorMessage="true" showInputMessage="true" sqref="F3" type="list">
      <formula1>Elenco!$C$21:$C$25</formula1>
      <formula2>0</formula2>
    </dataValidation>
    <dataValidation allowBlank="true" error="Selezionare una delle opzoni disponibili" errorTitle="Valore non valido" operator="between" showDropDown="false" showErrorMessage="true" showInputMessage="true" sqref="N27:N29" type="list">
      <formula1>Elenco!$U$6:$U$11</formula1>
      <formula2>0</formula2>
    </dataValidation>
  </dataValidations>
  <printOptions headings="false" gridLines="false" gridLinesSet="true" horizontalCentered="true" verticalCentered="true"/>
  <pageMargins left="0.118055555555556" right="0.118055555555556" top="0.157638888888889" bottom="0.196527777777778" header="0.511805555555555" footer="0.511805555555555"/>
  <pageSetup paperSize="9" scale="100" firstPageNumber="0" fitToWidth="1" fitToHeight="1" pageOrder="downThenOver" orientation="landscape" blackAndWhite="false" draft="false" cellComments="none" useFirstPageNumber="false" horizontalDpi="300" verticalDpi="300" copies="1"/>
  <headerFooter differentFirst="false" differentOddEven="false">
    <oddHeader/>
    <oddFooter/>
  </headerFooter>
  <rowBreaks count="1" manualBreakCount="1">
    <brk id="10" man="true" max="16383" min="0"/>
  </rowBreaks>
</worksheet>
</file>

<file path=xl/worksheets/sheet27.xml><?xml version="1.0" encoding="utf-8"?>
<worksheet xmlns="http://schemas.openxmlformats.org/spreadsheetml/2006/main" xmlns:r="http://schemas.openxmlformats.org/officeDocument/2006/relationships">
  <sheetPr filterMode="false">
    <pageSetUpPr fitToPage="false"/>
  </sheetPr>
  <dimension ref="A3:U25"/>
  <sheetViews>
    <sheetView showFormulas="false" showGridLines="true" showRowColHeaders="true" showZeros="true" rightToLeft="false" tabSelected="false" showOutlineSymbols="true" defaultGridColor="true" view="pageBreakPreview" topLeftCell="A1" colorId="64" zoomScale="100" zoomScaleNormal="90" zoomScalePageLayoutView="100" workbookViewId="0">
      <selection pane="topLeft" activeCell="C6" activeCellId="0" sqref="C6"/>
    </sheetView>
  </sheetViews>
  <sheetFormatPr defaultRowHeight="11.25" zeroHeight="false" outlineLevelRow="0" outlineLevelCol="0"/>
  <cols>
    <col collapsed="false" customWidth="true" hidden="false" outlineLevel="0" max="2" min="1" style="0" width="8.92"/>
    <col collapsed="false" customWidth="true" hidden="false" outlineLevel="0" max="3" min="3" style="0" width="33.5"/>
    <col collapsed="false" customWidth="true" hidden="false" outlineLevel="0" max="4" min="4" style="0" width="23.5"/>
    <col collapsed="false" customWidth="true" hidden="false" outlineLevel="0" max="5" min="5" style="0" width="27.5"/>
    <col collapsed="false" customWidth="true" hidden="false" outlineLevel="0" max="6" min="6" style="0" width="18.5"/>
    <col collapsed="false" customWidth="true" hidden="false" outlineLevel="0" max="7" min="7" style="0" width="8.92"/>
    <col collapsed="false" customWidth="true" hidden="false" outlineLevel="0" max="8" min="8" style="0" width="40.51"/>
    <col collapsed="false" customWidth="true" hidden="false" outlineLevel="0" max="19" min="9" style="0" width="8.92"/>
    <col collapsed="false" customWidth="true" hidden="false" outlineLevel="0" max="21" min="20" style="0" width="18.83"/>
    <col collapsed="false" customWidth="true" hidden="false" outlineLevel="0" max="1025" min="22" style="0" width="8.92"/>
  </cols>
  <sheetData>
    <row r="3" customFormat="false" ht="12" hidden="false" customHeight="false" outlineLevel="0" collapsed="false"/>
    <row r="4" customFormat="false" ht="49.5" hidden="false" customHeight="true" outlineLevel="0" collapsed="false">
      <c r="M4" s="425" t="s">
        <v>297</v>
      </c>
      <c r="N4" s="426" t="s">
        <v>298</v>
      </c>
      <c r="O4" s="426"/>
      <c r="P4" s="427" t="s">
        <v>299</v>
      </c>
      <c r="Q4" s="427"/>
    </row>
    <row r="5" customFormat="false" ht="45.75" hidden="false" customHeight="false" outlineLevel="0" collapsed="false">
      <c r="A5" s="428" t="s">
        <v>300</v>
      </c>
      <c r="B5" s="429" t="s">
        <v>12</v>
      </c>
      <c r="C5" s="430" t="s">
        <v>301</v>
      </c>
      <c r="D5" s="431" t="s">
        <v>302</v>
      </c>
      <c r="E5" s="432" t="s">
        <v>280</v>
      </c>
      <c r="F5" s="433" t="s">
        <v>303</v>
      </c>
      <c r="H5" s="432" t="s">
        <v>304</v>
      </c>
      <c r="I5" s="432" t="s">
        <v>305</v>
      </c>
      <c r="M5" s="434" t="s">
        <v>306</v>
      </c>
      <c r="N5" s="435" t="s">
        <v>307</v>
      </c>
      <c r="O5" s="435" t="s">
        <v>308</v>
      </c>
      <c r="P5" s="435" t="s">
        <v>307</v>
      </c>
      <c r="Q5" s="435" t="s">
        <v>309</v>
      </c>
      <c r="T5" s="432" t="s">
        <v>310</v>
      </c>
      <c r="U5" s="436" t="s">
        <v>311</v>
      </c>
    </row>
    <row r="6" customFormat="false" ht="13.5" hidden="false" customHeight="false" outlineLevel="0" collapsed="false">
      <c r="A6" s="437" t="s">
        <v>312</v>
      </c>
      <c r="B6" s="438" t="n">
        <v>1</v>
      </c>
      <c r="C6" s="439" t="s">
        <v>313</v>
      </c>
      <c r="D6" s="440" t="n">
        <f aca="false">25%+20%</f>
        <v>0.45</v>
      </c>
      <c r="E6" s="0" t="s">
        <v>220</v>
      </c>
      <c r="F6" s="441" t="n">
        <v>50000</v>
      </c>
      <c r="H6" s="0" t="s">
        <v>314</v>
      </c>
      <c r="I6" s="132" t="s">
        <v>315</v>
      </c>
      <c r="M6" s="442" t="n">
        <v>0.4</v>
      </c>
      <c r="N6" s="443" t="n">
        <v>0.5</v>
      </c>
      <c r="O6" s="444" t="n">
        <v>0.5</v>
      </c>
      <c r="P6" s="445" t="n">
        <v>0.1</v>
      </c>
      <c r="Q6" s="446" t="n">
        <v>1</v>
      </c>
      <c r="T6" s="0" t="s">
        <v>316</v>
      </c>
      <c r="U6" s="447" t="n">
        <v>0</v>
      </c>
    </row>
    <row r="7" customFormat="false" ht="37.5" hidden="false" customHeight="false" outlineLevel="0" collapsed="false">
      <c r="A7" s="437" t="s">
        <v>317</v>
      </c>
      <c r="B7" s="438" t="n">
        <v>2</v>
      </c>
      <c r="C7" s="439" t="s">
        <v>318</v>
      </c>
      <c r="D7" s="440" t="n">
        <v>0.6</v>
      </c>
      <c r="F7" s="448"/>
      <c r="H7" s="0" t="s">
        <v>319</v>
      </c>
      <c r="I7" s="132" t="s">
        <v>70</v>
      </c>
      <c r="M7" s="449" t="s">
        <v>307</v>
      </c>
      <c r="N7" s="449" t="s">
        <v>320</v>
      </c>
      <c r="O7" s="449" t="s">
        <v>307</v>
      </c>
      <c r="P7" s="449" t="s">
        <v>309</v>
      </c>
      <c r="Q7" s="449"/>
      <c r="R7" s="435" t="s">
        <v>309</v>
      </c>
      <c r="U7" s="447" t="n">
        <v>0.01</v>
      </c>
    </row>
    <row r="8" customFormat="false" ht="13.5" hidden="false" customHeight="false" outlineLevel="0" collapsed="false">
      <c r="A8" s="437"/>
      <c r="B8" s="438" t="n">
        <v>3</v>
      </c>
      <c r="C8" s="439" t="s">
        <v>321</v>
      </c>
      <c r="D8" s="440" t="n">
        <f aca="false">25%+10%</f>
        <v>0.35</v>
      </c>
      <c r="F8" s="351"/>
      <c r="M8" s="450" t="n">
        <v>0.4</v>
      </c>
      <c r="N8" s="451" t="n">
        <v>0.4</v>
      </c>
      <c r="O8" s="452" t="n">
        <v>0.5</v>
      </c>
      <c r="P8" s="451" t="n">
        <v>0.9</v>
      </c>
      <c r="Q8" s="453" t="n">
        <v>0.1</v>
      </c>
      <c r="R8" s="446" t="n">
        <v>1</v>
      </c>
      <c r="U8" s="447" t="n">
        <v>0.02</v>
      </c>
    </row>
    <row r="9" customFormat="false" ht="34.5" hidden="false" customHeight="false" outlineLevel="0" collapsed="false">
      <c r="A9" s="437"/>
      <c r="B9" s="438" t="n">
        <v>4</v>
      </c>
      <c r="C9" s="439" t="s">
        <v>322</v>
      </c>
      <c r="D9" s="440" t="n">
        <f aca="false">D8+15%</f>
        <v>0.5</v>
      </c>
      <c r="F9" s="351"/>
      <c r="U9" s="447" t="n">
        <v>0.03</v>
      </c>
    </row>
    <row r="10" customFormat="false" ht="11.25" hidden="false" customHeight="false" outlineLevel="0" collapsed="false">
      <c r="A10" s="437"/>
      <c r="B10" s="438" t="n">
        <v>5</v>
      </c>
      <c r="C10" s="439" t="s">
        <v>323</v>
      </c>
      <c r="D10" s="440" t="n">
        <v>0.25</v>
      </c>
      <c r="U10" s="447" t="n">
        <v>0.04</v>
      </c>
    </row>
    <row r="11" customFormat="false" ht="33.75" hidden="false" customHeight="false" outlineLevel="0" collapsed="false">
      <c r="A11" s="437"/>
      <c r="B11" s="438" t="n">
        <v>6</v>
      </c>
      <c r="C11" s="439" t="s">
        <v>324</v>
      </c>
      <c r="D11" s="440" t="n">
        <f aca="false">D10+15%</f>
        <v>0.4</v>
      </c>
      <c r="U11" s="447" t="n">
        <v>0.05</v>
      </c>
    </row>
    <row r="12" customFormat="false" ht="22.5" hidden="false" customHeight="false" outlineLevel="0" collapsed="false">
      <c r="B12" s="438" t="n">
        <v>7</v>
      </c>
      <c r="C12" s="454" t="s">
        <v>325</v>
      </c>
      <c r="D12" s="455" t="n">
        <v>0.6</v>
      </c>
    </row>
    <row r="13" customFormat="false" ht="22.5" hidden="false" customHeight="false" outlineLevel="0" collapsed="false">
      <c r="B13" s="438" t="n">
        <v>8</v>
      </c>
      <c r="C13" s="454" t="s">
        <v>326</v>
      </c>
      <c r="D13" s="455" t="n">
        <v>0.5</v>
      </c>
    </row>
    <row r="14" customFormat="false" ht="22.5" hidden="false" customHeight="false" outlineLevel="0" collapsed="false">
      <c r="B14" s="438" t="n">
        <v>9</v>
      </c>
      <c r="C14" s="454" t="s">
        <v>327</v>
      </c>
      <c r="D14" s="455" t="n">
        <v>0.4</v>
      </c>
      <c r="Q14" s="456"/>
    </row>
    <row r="15" customFormat="false" ht="11.25" hidden="false" customHeight="false" outlineLevel="0" collapsed="false">
      <c r="Q15" s="457"/>
      <c r="R15" s="456"/>
    </row>
    <row r="16" customFormat="false" ht="11.25" hidden="false" customHeight="false" outlineLevel="0" collapsed="false">
      <c r="C16" s="436"/>
      <c r="D16" s="436"/>
      <c r="Q16" s="457"/>
      <c r="R16" s="456"/>
    </row>
    <row r="17" customFormat="false" ht="11.25" hidden="false" customHeight="false" outlineLevel="0" collapsed="false">
      <c r="Q17" s="456"/>
    </row>
    <row r="20" customFormat="false" ht="11.25" hidden="false" customHeight="false" outlineLevel="0" collapsed="false">
      <c r="C20" s="432" t="s">
        <v>328</v>
      </c>
    </row>
    <row r="21" customFormat="false" ht="11.25" hidden="false" customHeight="false" outlineLevel="0" collapsed="false">
      <c r="B21" s="0" t="n">
        <v>1</v>
      </c>
      <c r="C21" s="0" t="s">
        <v>329</v>
      </c>
    </row>
    <row r="22" customFormat="false" ht="11.25" hidden="false" customHeight="false" outlineLevel="0" collapsed="false">
      <c r="B22" s="0" t="n">
        <v>2</v>
      </c>
      <c r="C22" s="0" t="s">
        <v>330</v>
      </c>
    </row>
    <row r="23" customFormat="false" ht="11.25" hidden="false" customHeight="false" outlineLevel="0" collapsed="false">
      <c r="B23" s="0" t="n">
        <v>3</v>
      </c>
      <c r="C23" s="0" t="s">
        <v>331</v>
      </c>
    </row>
    <row r="24" customFormat="false" ht="11.25" hidden="false" customHeight="false" outlineLevel="0" collapsed="false">
      <c r="B24" s="0" t="n">
        <v>4</v>
      </c>
      <c r="C24" s="0" t="s">
        <v>332</v>
      </c>
    </row>
    <row r="25" customFormat="false" ht="11.25" hidden="false" customHeight="false" outlineLevel="0" collapsed="false">
      <c r="B25" s="0" t="n">
        <v>5</v>
      </c>
      <c r="C25" s="0" t="s">
        <v>333</v>
      </c>
    </row>
  </sheetData>
  <mergeCells count="2">
    <mergeCell ref="N4:O4"/>
    <mergeCell ref="P4:Q4"/>
  </mergeCells>
  <printOptions headings="false" gridLines="false" gridLinesSet="true" horizontalCentered="false" verticalCentered="false"/>
  <pageMargins left="0.7" right="0.7" top="0.75" bottom="0.75"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xl/worksheets/sheet28.xml><?xml version="1.0" encoding="utf-8"?>
<worksheet xmlns="http://schemas.openxmlformats.org/spreadsheetml/2006/main" xmlns:r="http://schemas.openxmlformats.org/officeDocument/2006/relationships">
  <sheetPr filterMode="false">
    <pageSetUpPr fitToPage="false"/>
  </sheetPr>
  <dimension ref="E13:O56"/>
  <sheetViews>
    <sheetView showFormulas="false" showGridLines="true" showRowColHeaders="true" showZeros="true" rightToLeft="false" tabSelected="false" showOutlineSymbols="true" defaultGridColor="true" view="pageBreakPreview" topLeftCell="A4" colorId="64" zoomScale="100" zoomScaleNormal="100" zoomScalePageLayoutView="100" workbookViewId="0">
      <selection pane="topLeft" activeCell="G56" activeCellId="0" sqref="G56"/>
    </sheetView>
  </sheetViews>
  <sheetFormatPr defaultRowHeight="11.25" zeroHeight="false" outlineLevelRow="0" outlineLevelCol="0"/>
  <cols>
    <col collapsed="false" customWidth="true" hidden="false" outlineLevel="0" max="1025" min="1" style="0" width="8.92"/>
  </cols>
  <sheetData>
    <row r="13" customFormat="false" ht="11.25" hidden="false" customHeight="false" outlineLevel="0" collapsed="false">
      <c r="E13" s="0" t="n">
        <v>1</v>
      </c>
      <c r="F13" s="0" t="s">
        <v>329</v>
      </c>
      <c r="O13" s="0" t="s">
        <v>313</v>
      </c>
    </row>
    <row r="14" customFormat="false" ht="11.25" hidden="false" customHeight="false" outlineLevel="0" collapsed="false">
      <c r="E14" s="0" t="n">
        <v>2</v>
      </c>
      <c r="F14" s="0" t="s">
        <v>330</v>
      </c>
      <c r="O14" s="0" t="s">
        <v>318</v>
      </c>
    </row>
    <row r="15" customFormat="false" ht="11.25" hidden="false" customHeight="false" outlineLevel="0" collapsed="false">
      <c r="E15" s="0" t="n">
        <v>3</v>
      </c>
      <c r="F15" s="0" t="s">
        <v>331</v>
      </c>
      <c r="O15" s="0" t="s">
        <v>321</v>
      </c>
    </row>
    <row r="16" customFormat="false" ht="11.25" hidden="false" customHeight="false" outlineLevel="0" collapsed="false">
      <c r="E16" s="0" t="n">
        <v>4</v>
      </c>
      <c r="F16" s="0" t="s">
        <v>332</v>
      </c>
      <c r="O16" s="0" t="s">
        <v>322</v>
      </c>
    </row>
    <row r="17" customFormat="false" ht="11.25" hidden="false" customHeight="false" outlineLevel="0" collapsed="false">
      <c r="E17" s="0" t="n">
        <v>5</v>
      </c>
      <c r="F17" s="0" t="s">
        <v>333</v>
      </c>
      <c r="O17" s="0" t="s">
        <v>323</v>
      </c>
    </row>
    <row r="18" customFormat="false" ht="11.25" hidden="false" customHeight="false" outlineLevel="0" collapsed="false">
      <c r="O18" s="0" t="s">
        <v>324</v>
      </c>
    </row>
    <row r="19" customFormat="false" ht="11.25" hidden="false" customHeight="false" outlineLevel="0" collapsed="false">
      <c r="O19" s="0" t="s">
        <v>325</v>
      </c>
    </row>
    <row r="20" customFormat="false" ht="11.25" hidden="false" customHeight="false" outlineLevel="0" collapsed="false">
      <c r="O20" s="0" t="s">
        <v>326</v>
      </c>
    </row>
    <row r="21" customFormat="false" ht="11.25" hidden="false" customHeight="false" outlineLevel="0" collapsed="false">
      <c r="O21" s="0" t="s">
        <v>327</v>
      </c>
    </row>
    <row r="29" customFormat="false" ht="11.25" hidden="false" customHeight="false" outlineLevel="0" collapsed="false">
      <c r="F29" s="0" t="n">
        <v>1</v>
      </c>
      <c r="G29" s="0" t="s">
        <v>313</v>
      </c>
    </row>
    <row r="30" customFormat="false" ht="11.25" hidden="false" customHeight="false" outlineLevel="0" collapsed="false">
      <c r="G30" s="0" t="s">
        <v>318</v>
      </c>
    </row>
    <row r="31" customFormat="false" ht="11.25" hidden="false" customHeight="false" outlineLevel="0" collapsed="false">
      <c r="G31" s="0" t="s">
        <v>321</v>
      </c>
    </row>
    <row r="32" customFormat="false" ht="11.25" hidden="false" customHeight="false" outlineLevel="0" collapsed="false">
      <c r="G32" s="0" t="s">
        <v>322</v>
      </c>
    </row>
    <row r="33" customFormat="false" ht="11.25" hidden="false" customHeight="false" outlineLevel="0" collapsed="false">
      <c r="G33" s="0" t="s">
        <v>323</v>
      </c>
    </row>
    <row r="34" customFormat="false" ht="11.25" hidden="false" customHeight="false" outlineLevel="0" collapsed="false">
      <c r="G34" s="0" t="s">
        <v>324</v>
      </c>
    </row>
    <row r="35" customFormat="false" ht="11.25" hidden="false" customHeight="false" outlineLevel="0" collapsed="false">
      <c r="G35" s="0" t="s">
        <v>325</v>
      </c>
    </row>
    <row r="36" customFormat="false" ht="11.25" hidden="false" customHeight="false" outlineLevel="0" collapsed="false">
      <c r="G36" s="0" t="s">
        <v>326</v>
      </c>
    </row>
    <row r="37" customFormat="false" ht="11.25" hidden="false" customHeight="false" outlineLevel="0" collapsed="false">
      <c r="G37" s="0" t="s">
        <v>327</v>
      </c>
    </row>
    <row r="38" customFormat="false" ht="11.25" hidden="false" customHeight="false" outlineLevel="0" collapsed="false">
      <c r="F38" s="0" t="n">
        <v>2</v>
      </c>
      <c r="G38" s="0" t="s">
        <v>313</v>
      </c>
    </row>
    <row r="39" customFormat="false" ht="11.25" hidden="false" customHeight="false" outlineLevel="0" collapsed="false">
      <c r="G39" s="0" t="s">
        <v>318</v>
      </c>
    </row>
    <row r="40" customFormat="false" ht="11.25" hidden="false" customHeight="false" outlineLevel="0" collapsed="false">
      <c r="G40" s="0" t="s">
        <v>321</v>
      </c>
    </row>
    <row r="41" customFormat="false" ht="11.25" hidden="false" customHeight="false" outlineLevel="0" collapsed="false">
      <c r="G41" s="0" t="s">
        <v>322</v>
      </c>
    </row>
    <row r="42" customFormat="false" ht="11.25" hidden="false" customHeight="false" outlineLevel="0" collapsed="false">
      <c r="G42" s="0" t="s">
        <v>323</v>
      </c>
    </row>
    <row r="43" customFormat="false" ht="11.25" hidden="false" customHeight="false" outlineLevel="0" collapsed="false">
      <c r="G43" s="0" t="s">
        <v>324</v>
      </c>
    </row>
    <row r="44" customFormat="false" ht="11.25" hidden="false" customHeight="false" outlineLevel="0" collapsed="false">
      <c r="G44" s="0" t="s">
        <v>325</v>
      </c>
    </row>
    <row r="45" customFormat="false" ht="11.25" hidden="false" customHeight="false" outlineLevel="0" collapsed="false">
      <c r="G45" s="0" t="s">
        <v>326</v>
      </c>
    </row>
    <row r="46" customFormat="false" ht="11.25" hidden="false" customHeight="false" outlineLevel="0" collapsed="false">
      <c r="G46" s="0" t="s">
        <v>327</v>
      </c>
    </row>
    <row r="47" customFormat="false" ht="11.25" hidden="false" customHeight="false" outlineLevel="0" collapsed="false">
      <c r="F47" s="0" t="n">
        <v>3</v>
      </c>
      <c r="G47" s="0" t="s">
        <v>313</v>
      </c>
    </row>
    <row r="48" customFormat="false" ht="11.25" hidden="false" customHeight="false" outlineLevel="0" collapsed="false">
      <c r="G48" s="0" t="s">
        <v>318</v>
      </c>
    </row>
    <row r="49" customFormat="false" ht="11.25" hidden="false" customHeight="false" outlineLevel="0" collapsed="false">
      <c r="G49" s="0" t="s">
        <v>321</v>
      </c>
    </row>
    <row r="50" customFormat="false" ht="11.25" hidden="false" customHeight="false" outlineLevel="0" collapsed="false">
      <c r="G50" s="0" t="s">
        <v>322</v>
      </c>
    </row>
    <row r="51" customFormat="false" ht="11.25" hidden="false" customHeight="false" outlineLevel="0" collapsed="false">
      <c r="G51" s="0" t="s">
        <v>323</v>
      </c>
    </row>
    <row r="52" customFormat="false" ht="11.25" hidden="false" customHeight="false" outlineLevel="0" collapsed="false">
      <c r="G52" s="0" t="s">
        <v>324</v>
      </c>
    </row>
    <row r="53" customFormat="false" ht="11.25" hidden="false" customHeight="false" outlineLevel="0" collapsed="false">
      <c r="G53" s="0" t="s">
        <v>325</v>
      </c>
    </row>
    <row r="54" customFormat="false" ht="11.25" hidden="false" customHeight="false" outlineLevel="0" collapsed="false">
      <c r="G54" s="0" t="s">
        <v>326</v>
      </c>
    </row>
    <row r="55" customFormat="false" ht="11.25" hidden="false" customHeight="false" outlineLevel="0" collapsed="false">
      <c r="G55" s="0" t="s">
        <v>327</v>
      </c>
    </row>
    <row r="56" customFormat="false" ht="11.25" hidden="false" customHeight="false" outlineLevel="0" collapsed="false">
      <c r="F56" s="0" t="n">
        <v>4</v>
      </c>
      <c r="G56" s="0" t="s">
        <v>280</v>
      </c>
    </row>
  </sheetData>
  <printOptions headings="false" gridLines="false" gridLinesSet="true" horizontalCentered="false" verticalCentered="false"/>
  <pageMargins left="0.7" right="0.7" top="0.75" bottom="0.75"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xl/worksheets/sheet3.xml><?xml version="1.0" encoding="utf-8"?>
<worksheet xmlns="http://schemas.openxmlformats.org/spreadsheetml/2006/main" xmlns:r="http://schemas.openxmlformats.org/officeDocument/2006/relationships">
  <sheetPr filterMode="false">
    <tabColor rgb="FF8EB4E3"/>
    <pageSetUpPr fitToPage="true"/>
  </sheetPr>
  <dimension ref="B2:X64"/>
  <sheetViews>
    <sheetView showFormulas="false" showGridLines="false" showRowColHeaders="true" showZeros="true" rightToLeft="false" tabSelected="false" showOutlineSymbols="true" defaultGridColor="true" view="pageBreakPreview" topLeftCell="A19" colorId="64" zoomScale="65" zoomScaleNormal="90" zoomScalePageLayoutView="65" workbookViewId="0">
      <selection pane="topLeft" activeCell="E58" activeCellId="0" sqref="E58"/>
    </sheetView>
  </sheetViews>
  <sheetFormatPr defaultRowHeight="11.25" zeroHeight="false" outlineLevelRow="0" outlineLevelCol="0"/>
  <cols>
    <col collapsed="false" customWidth="true" hidden="false" outlineLevel="0" max="1" min="1" style="0" width="8.92"/>
    <col collapsed="false" customWidth="true" hidden="false" outlineLevel="0" max="2" min="2" style="0" width="46.5"/>
    <col collapsed="false" customWidth="true" hidden="false" outlineLevel="0" max="21" min="3" style="0" width="14.83"/>
    <col collapsed="false" customWidth="true" hidden="false" outlineLevel="0" max="1025" min="22" style="0" width="8.92"/>
  </cols>
  <sheetData>
    <row r="2" customFormat="false" ht="15.75" hidden="false" customHeight="false" outlineLevel="0" collapsed="false">
      <c r="B2" s="112" t="s">
        <v>48</v>
      </c>
      <c r="C2" s="113"/>
      <c r="D2" s="113"/>
      <c r="E2" s="113"/>
      <c r="F2" s="113"/>
      <c r="G2" s="113"/>
      <c r="H2" s="113"/>
      <c r="I2" s="113"/>
      <c r="J2" s="113"/>
      <c r="K2" s="113"/>
      <c r="L2" s="113"/>
      <c r="M2" s="113"/>
      <c r="N2" s="113"/>
      <c r="O2" s="113"/>
      <c r="P2" s="113"/>
      <c r="Q2" s="113"/>
      <c r="R2" s="113"/>
      <c r="S2" s="113"/>
      <c r="T2" s="113"/>
      <c r="U2" s="113"/>
      <c r="V2" s="113"/>
    </row>
    <row r="3" customFormat="false" ht="11.25" hidden="false" customHeight="true" outlineLevel="0" collapsed="false">
      <c r="B3" s="114" t="s">
        <v>49</v>
      </c>
      <c r="C3" s="114"/>
      <c r="D3" s="114"/>
      <c r="E3" s="114"/>
      <c r="F3" s="115" t="str">
        <f aca="false">IF(U6="","",IF(V56="OK","Articolazione temporale coerente con punto 3)","Predisporre/Rivedere articolazione temporale"))</f>
        <v>Predisporre/Rivedere articolazione temporale</v>
      </c>
      <c r="G3" s="115"/>
      <c r="H3" s="115"/>
      <c r="I3" s="115"/>
      <c r="J3" s="113"/>
      <c r="K3" s="113"/>
      <c r="L3" s="113"/>
      <c r="M3" s="113"/>
      <c r="N3" s="113"/>
      <c r="O3" s="113"/>
      <c r="P3" s="113"/>
      <c r="Q3" s="113"/>
      <c r="R3" s="113"/>
      <c r="S3" s="113"/>
      <c r="T3" s="113"/>
      <c r="U3" s="113"/>
      <c r="V3" s="113"/>
    </row>
    <row r="4" customFormat="false" ht="12" hidden="false" customHeight="false" outlineLevel="0" collapsed="false">
      <c r="B4" s="116"/>
      <c r="C4" s="113"/>
      <c r="D4" s="113"/>
      <c r="E4" s="113"/>
      <c r="F4" s="113"/>
      <c r="G4" s="113"/>
      <c r="H4" s="113"/>
      <c r="I4" s="113"/>
      <c r="J4" s="113"/>
      <c r="K4" s="113"/>
      <c r="L4" s="113"/>
      <c r="M4" s="113"/>
      <c r="N4" s="113"/>
      <c r="O4" s="113"/>
      <c r="P4" s="113"/>
      <c r="Q4" s="113"/>
      <c r="R4" s="113"/>
      <c r="S4" s="113"/>
      <c r="T4" s="113"/>
      <c r="U4" s="113"/>
      <c r="V4" s="113"/>
    </row>
    <row r="5" customFormat="false" ht="12" hidden="false" customHeight="false" outlineLevel="0" collapsed="false">
      <c r="B5" s="12" t="s">
        <v>18</v>
      </c>
      <c r="C5" s="24" t="s">
        <v>50</v>
      </c>
      <c r="D5" s="27" t="s">
        <v>51</v>
      </c>
      <c r="E5" s="27" t="s">
        <v>52</v>
      </c>
      <c r="F5" s="27" t="s">
        <v>53</v>
      </c>
      <c r="G5" s="27" t="s">
        <v>54</v>
      </c>
      <c r="H5" s="27" t="s">
        <v>55</v>
      </c>
      <c r="I5" s="27" t="s">
        <v>56</v>
      </c>
      <c r="J5" s="27" t="s">
        <v>57</v>
      </c>
      <c r="K5" s="27" t="s">
        <v>58</v>
      </c>
      <c r="L5" s="27" t="s">
        <v>59</v>
      </c>
      <c r="M5" s="27" t="s">
        <v>60</v>
      </c>
      <c r="N5" s="27" t="s">
        <v>61</v>
      </c>
      <c r="O5" s="27" t="s">
        <v>62</v>
      </c>
      <c r="P5" s="27" t="s">
        <v>63</v>
      </c>
      <c r="Q5" s="27" t="s">
        <v>64</v>
      </c>
      <c r="R5" s="27" t="s">
        <v>65</v>
      </c>
      <c r="S5" s="27" t="s">
        <v>66</v>
      </c>
      <c r="T5" s="27" t="s">
        <v>67</v>
      </c>
      <c r="U5" s="28" t="s">
        <v>22</v>
      </c>
      <c r="V5" s="113"/>
    </row>
    <row r="6" customFormat="false" ht="12.75" hidden="false" customHeight="false" outlineLevel="0" collapsed="false">
      <c r="B6" s="117" t="s">
        <v>25</v>
      </c>
      <c r="C6" s="118" t="n">
        <f aca="false">C7+C30+C36+C42+C48+C50</f>
        <v>499</v>
      </c>
      <c r="D6" s="118" t="n">
        <f aca="false">D7+D30+D36+D42+D48+D50</f>
        <v>57</v>
      </c>
      <c r="E6" s="118" t="n">
        <f aca="false">E7+E30+E36+E42+E48+E50</f>
        <v>64784</v>
      </c>
      <c r="F6" s="118" t="n">
        <f aca="false">F7+F30+F36+F42+F48+F50</f>
        <v>6</v>
      </c>
      <c r="G6" s="118" t="n">
        <f aca="false">G7+G30+G36+G42+G48+G50</f>
        <v>9</v>
      </c>
      <c r="H6" s="118" t="n">
        <f aca="false">H7+H30+H36+H42+H48+H50</f>
        <v>16</v>
      </c>
      <c r="I6" s="118" t="n">
        <f aca="false">I7+I30+I36+I42+I48+I50</f>
        <v>52</v>
      </c>
      <c r="J6" s="118" t="n">
        <f aca="false">J7+J30+J36+J42+J48+J50</f>
        <v>0</v>
      </c>
      <c r="K6" s="118" t="n">
        <f aca="false">K7+K30+K36+K42+K48+K50</f>
        <v>0</v>
      </c>
      <c r="L6" s="118" t="n">
        <f aca="false">L7+L30+L36+L42+L48+L50</f>
        <v>70</v>
      </c>
      <c r="M6" s="118" t="n">
        <f aca="false">M7+M30+M36+M42+M48+M50</f>
        <v>92</v>
      </c>
      <c r="N6" s="118" t="n">
        <f aca="false">N7+N30+N36+N42+N48+N50</f>
        <v>52</v>
      </c>
      <c r="O6" s="118" t="n">
        <f aca="false">O7+O30+O36+O42+O48+O50</f>
        <v>4646</v>
      </c>
      <c r="P6" s="118" t="n">
        <f aca="false">P7+P30+P36+P42+P48+P50</f>
        <v>70</v>
      </c>
      <c r="Q6" s="118" t="n">
        <f aca="false">Q7+Q30+Q36+Q42+Q48+Q50</f>
        <v>12</v>
      </c>
      <c r="R6" s="118" t="n">
        <f aca="false">R7+R30+R36+R42+R48+R50</f>
        <v>646</v>
      </c>
      <c r="S6" s="118" t="n">
        <f aca="false">S7+S30+S36+S42+S48+S50</f>
        <v>0</v>
      </c>
      <c r="T6" s="118" t="n">
        <f aca="false">T7+T30+T36+T42+T48+T50</f>
        <v>0</v>
      </c>
      <c r="U6" s="118" t="n">
        <f aca="false">SUM(C6:T6)</f>
        <v>71011</v>
      </c>
      <c r="V6" s="119" t="str">
        <f aca="false">IF(U6='1-Impresa_1'!H12,"OK","CHECK")</f>
        <v>CHECK</v>
      </c>
    </row>
    <row r="7" customFormat="false" ht="12" hidden="false" customHeight="false" outlineLevel="0" collapsed="false">
      <c r="B7" s="80" t="str">
        <f aca="false">'1-Impresa_1'!B13</f>
        <v>Spese per il personale</v>
      </c>
      <c r="C7" s="38" t="n">
        <f aca="false">C8+C19</f>
        <v>499</v>
      </c>
      <c r="D7" s="38" t="n">
        <f aca="false">D8+D19</f>
        <v>5</v>
      </c>
      <c r="E7" s="38" t="n">
        <f aca="false">E8+E19</f>
        <v>10</v>
      </c>
      <c r="F7" s="38" t="n">
        <f aca="false">F8+F19</f>
        <v>6</v>
      </c>
      <c r="G7" s="38" t="n">
        <f aca="false">G8+G19</f>
        <v>9</v>
      </c>
      <c r="H7" s="38" t="n">
        <f aca="false">H8+H19</f>
        <v>6</v>
      </c>
      <c r="I7" s="38" t="n">
        <f aca="false">I8+I19</f>
        <v>46</v>
      </c>
      <c r="J7" s="38" t="n">
        <f aca="false">J8+J19</f>
        <v>0</v>
      </c>
      <c r="K7" s="38" t="n">
        <f aca="false">K8+K19</f>
        <v>0</v>
      </c>
      <c r="L7" s="38" t="n">
        <f aca="false">L8+L19</f>
        <v>6</v>
      </c>
      <c r="M7" s="38" t="n">
        <f aca="false">M8+M19</f>
        <v>92</v>
      </c>
      <c r="N7" s="38" t="n">
        <f aca="false">N8+N19</f>
        <v>52</v>
      </c>
      <c r="O7" s="38" t="n">
        <f aca="false">O8+O19</f>
        <v>4646</v>
      </c>
      <c r="P7" s="38" t="n">
        <f aca="false">P8+P19</f>
        <v>6</v>
      </c>
      <c r="Q7" s="38" t="n">
        <f aca="false">Q8+Q19</f>
        <v>12</v>
      </c>
      <c r="R7" s="38" t="n">
        <f aca="false">R8+R19</f>
        <v>0</v>
      </c>
      <c r="S7" s="38" t="n">
        <f aca="false">S8+S19</f>
        <v>0</v>
      </c>
      <c r="T7" s="38" t="n">
        <f aca="false">T8+T19</f>
        <v>0</v>
      </c>
      <c r="U7" s="38" t="n">
        <f aca="false">SUM(C7:T7)</f>
        <v>5395</v>
      </c>
      <c r="V7" s="119" t="str">
        <f aca="false">IF(U7='1-Impresa_1'!H13,"OK","CHECK")</f>
        <v>CHECK</v>
      </c>
    </row>
    <row r="8" customFormat="false" ht="33.75" hidden="false" customHeight="false" outlineLevel="0" collapsed="false">
      <c r="B8" s="82" t="str">
        <f aca="false">'1-Impresa_1'!B14</f>
        <v>i. Personale dipendente o non dipendente addetto al coordinamento e gestione amministrativa del progetto (project management)</v>
      </c>
      <c r="C8" s="47" t="n">
        <f aca="false">SUM(C9:C18)</f>
        <v>499</v>
      </c>
      <c r="D8" s="47" t="n">
        <f aca="false">SUM(D9:D18)</f>
        <v>5</v>
      </c>
      <c r="E8" s="47" t="n">
        <f aca="false">SUM(E9:E18)</f>
        <v>0</v>
      </c>
      <c r="F8" s="47" t="n">
        <f aca="false">SUM(F9:F18)</f>
        <v>0</v>
      </c>
      <c r="G8" s="47" t="n">
        <f aca="false">SUM(G9:G18)</f>
        <v>5</v>
      </c>
      <c r="H8" s="47" t="n">
        <f aca="false">SUM(H9:H18)</f>
        <v>0</v>
      </c>
      <c r="I8" s="47" t="n">
        <f aca="false">SUM(I9:I18)</f>
        <v>46</v>
      </c>
      <c r="J8" s="47" t="n">
        <f aca="false">SUM(J9:J18)</f>
        <v>0</v>
      </c>
      <c r="K8" s="47" t="n">
        <f aca="false">SUM(K9:K18)</f>
        <v>0</v>
      </c>
      <c r="L8" s="47" t="n">
        <f aca="false">SUM(L9:L18)</f>
        <v>6</v>
      </c>
      <c r="M8" s="47" t="n">
        <f aca="false">SUM(M9:M18)</f>
        <v>46</v>
      </c>
      <c r="N8" s="47" t="n">
        <f aca="false">SUM(N9:N18)</f>
        <v>46</v>
      </c>
      <c r="O8" s="47" t="n">
        <f aca="false">SUM(O9:O18)</f>
        <v>4646</v>
      </c>
      <c r="P8" s="47" t="n">
        <f aca="false">SUM(P9:P18)</f>
        <v>6</v>
      </c>
      <c r="Q8" s="47" t="n">
        <f aca="false">SUM(Q9:Q18)</f>
        <v>6</v>
      </c>
      <c r="R8" s="47" t="n">
        <f aca="false">SUM(R9:R18)</f>
        <v>0</v>
      </c>
      <c r="S8" s="47" t="n">
        <f aca="false">SUM(S9:S18)</f>
        <v>0</v>
      </c>
      <c r="T8" s="47" t="n">
        <f aca="false">SUM(T9:T18)</f>
        <v>0</v>
      </c>
      <c r="U8" s="47" t="n">
        <f aca="false">SUM(C8:T8)</f>
        <v>5311</v>
      </c>
      <c r="V8" s="119" t="str">
        <f aca="false">IF(U8='1-Impresa_1'!H14,"OK","CHECK")</f>
        <v>CHECK</v>
      </c>
    </row>
    <row r="9" customFormat="false" ht="11.25" hidden="false" customHeight="false" outlineLevel="0" collapsed="false">
      <c r="B9" s="120" t="n">
        <f aca="false">'1-Impresa_1'!B15</f>
        <v>0</v>
      </c>
      <c r="C9" s="72"/>
      <c r="D9" s="72"/>
      <c r="E9" s="72"/>
      <c r="F9" s="72"/>
      <c r="G9" s="72"/>
      <c r="H9" s="72"/>
      <c r="I9" s="72"/>
      <c r="J9" s="72"/>
      <c r="K9" s="72"/>
      <c r="L9" s="72"/>
      <c r="M9" s="72"/>
      <c r="N9" s="72"/>
      <c r="O9" s="72"/>
      <c r="P9" s="72"/>
      <c r="Q9" s="72"/>
      <c r="R9" s="72"/>
      <c r="S9" s="72"/>
      <c r="T9" s="72"/>
      <c r="U9" s="55" t="n">
        <f aca="false">SUM(C9:T9)</f>
        <v>0</v>
      </c>
      <c r="V9" s="119" t="str">
        <f aca="false">IF(U9='1-Impresa_1'!H15,"OK","CHECK")</f>
        <v>OK</v>
      </c>
    </row>
    <row r="10" customFormat="false" ht="11.25" hidden="false" customHeight="false" outlineLevel="0" collapsed="false">
      <c r="B10" s="120" t="n">
        <f aca="false">'1-Impresa_1'!B16</f>
        <v>0</v>
      </c>
      <c r="C10" s="72" t="n">
        <v>454</v>
      </c>
      <c r="D10" s="72"/>
      <c r="E10" s="72"/>
      <c r="F10" s="72"/>
      <c r="G10" s="72"/>
      <c r="H10" s="72"/>
      <c r="I10" s="72"/>
      <c r="J10" s="72"/>
      <c r="K10" s="72"/>
      <c r="L10" s="72"/>
      <c r="M10" s="72"/>
      <c r="N10" s="72"/>
      <c r="O10" s="72"/>
      <c r="P10" s="72"/>
      <c r="Q10" s="72"/>
      <c r="R10" s="72"/>
      <c r="S10" s="72"/>
      <c r="T10" s="72"/>
      <c r="U10" s="55" t="n">
        <f aca="false">SUM(C10:T10)</f>
        <v>454</v>
      </c>
      <c r="V10" s="119" t="str">
        <f aca="false">IF(U10='1-Impresa_1'!H16,"OK","CHECK")</f>
        <v>CHECK</v>
      </c>
    </row>
    <row r="11" customFormat="false" ht="11.25" hidden="false" customHeight="false" outlineLevel="0" collapsed="false">
      <c r="B11" s="120" t="n">
        <f aca="false">'1-Impresa_1'!B17</f>
        <v>0</v>
      </c>
      <c r="C11" s="72"/>
      <c r="D11" s="72"/>
      <c r="E11" s="72"/>
      <c r="F11" s="72"/>
      <c r="G11" s="72"/>
      <c r="H11" s="72"/>
      <c r="I11" s="72"/>
      <c r="J11" s="72"/>
      <c r="K11" s="72"/>
      <c r="L11" s="72"/>
      <c r="M11" s="72"/>
      <c r="N11" s="72"/>
      <c r="O11" s="72"/>
      <c r="P11" s="72"/>
      <c r="Q11" s="72"/>
      <c r="R11" s="72"/>
      <c r="S11" s="72"/>
      <c r="T11" s="72"/>
      <c r="U11" s="55" t="n">
        <f aca="false">SUM(C11:T11)</f>
        <v>0</v>
      </c>
      <c r="V11" s="119" t="str">
        <f aca="false">IF(U11='1-Impresa_1'!H17,"OK","CHECK")</f>
        <v>OK</v>
      </c>
    </row>
    <row r="12" customFormat="false" ht="11.25" hidden="false" customHeight="false" outlineLevel="0" collapsed="false">
      <c r="B12" s="120" t="n">
        <f aca="false">'1-Impresa_1'!B18</f>
        <v>0</v>
      </c>
      <c r="C12" s="72"/>
      <c r="D12" s="72"/>
      <c r="E12" s="72"/>
      <c r="F12" s="72"/>
      <c r="G12" s="72"/>
      <c r="H12" s="72"/>
      <c r="I12" s="72"/>
      <c r="J12" s="72"/>
      <c r="K12" s="72"/>
      <c r="L12" s="72"/>
      <c r="M12" s="72"/>
      <c r="N12" s="72"/>
      <c r="O12" s="72"/>
      <c r="P12" s="72"/>
      <c r="Q12" s="72"/>
      <c r="R12" s="72"/>
      <c r="S12" s="72"/>
      <c r="T12" s="72"/>
      <c r="U12" s="55" t="n">
        <f aca="false">SUM(C12:T12)</f>
        <v>0</v>
      </c>
      <c r="V12" s="119" t="str">
        <f aca="false">IF(U12='1-Impresa_1'!H18,"OK","CHECK")</f>
        <v>OK</v>
      </c>
    </row>
    <row r="13" customFormat="false" ht="11.25" hidden="false" customHeight="false" outlineLevel="0" collapsed="false">
      <c r="B13" s="120" t="n">
        <f aca="false">'1-Impresa_1'!B19</f>
        <v>0</v>
      </c>
      <c r="C13" s="72" t="n">
        <v>45</v>
      </c>
      <c r="D13" s="72"/>
      <c r="E13" s="72"/>
      <c r="F13" s="72"/>
      <c r="G13" s="72"/>
      <c r="H13" s="72"/>
      <c r="I13" s="72"/>
      <c r="J13" s="72"/>
      <c r="K13" s="72"/>
      <c r="L13" s="72"/>
      <c r="M13" s="72"/>
      <c r="N13" s="72"/>
      <c r="O13" s="72"/>
      <c r="P13" s="72"/>
      <c r="Q13" s="72"/>
      <c r="R13" s="72"/>
      <c r="S13" s="72"/>
      <c r="T13" s="72"/>
      <c r="U13" s="55" t="n">
        <f aca="false">SUM(C13:T13)</f>
        <v>45</v>
      </c>
      <c r="V13" s="119" t="str">
        <f aca="false">IF(U13='1-Impresa_1'!H19,"OK","CHECK")</f>
        <v>CHECK</v>
      </c>
    </row>
    <row r="14" customFormat="false" ht="11.25" hidden="false" customHeight="false" outlineLevel="0" collapsed="false">
      <c r="B14" s="120" t="n">
        <f aca="false">'1-Impresa_1'!B20</f>
        <v>0</v>
      </c>
      <c r="C14" s="72"/>
      <c r="D14" s="72" t="n">
        <v>5</v>
      </c>
      <c r="E14" s="72"/>
      <c r="F14" s="72"/>
      <c r="G14" s="72"/>
      <c r="H14" s="72"/>
      <c r="I14" s="72"/>
      <c r="J14" s="72"/>
      <c r="K14" s="72"/>
      <c r="L14" s="72" t="n">
        <v>6</v>
      </c>
      <c r="M14" s="72"/>
      <c r="N14" s="72" t="n">
        <v>46</v>
      </c>
      <c r="O14" s="72"/>
      <c r="P14" s="72" t="n">
        <v>6</v>
      </c>
      <c r="Q14" s="72"/>
      <c r="R14" s="72"/>
      <c r="S14" s="72"/>
      <c r="T14" s="72"/>
      <c r="U14" s="55" t="n">
        <f aca="false">SUM(C14:T14)</f>
        <v>63</v>
      </c>
      <c r="V14" s="119" t="str">
        <f aca="false">IF(U14='1-Impresa_1'!H20,"OK","CHECK")</f>
        <v>CHECK</v>
      </c>
    </row>
    <row r="15" customFormat="false" ht="11.25" hidden="false" customHeight="false" outlineLevel="0" collapsed="false">
      <c r="B15" s="120" t="n">
        <f aca="false">'1-Impresa_1'!B21</f>
        <v>0</v>
      </c>
      <c r="C15" s="72"/>
      <c r="D15" s="72"/>
      <c r="E15" s="72"/>
      <c r="F15" s="72"/>
      <c r="G15" s="72" t="n">
        <v>5</v>
      </c>
      <c r="H15" s="72"/>
      <c r="I15" s="72" t="n">
        <v>46</v>
      </c>
      <c r="J15" s="72"/>
      <c r="K15" s="72"/>
      <c r="L15" s="72"/>
      <c r="M15" s="72"/>
      <c r="N15" s="72"/>
      <c r="O15" s="72"/>
      <c r="P15" s="72"/>
      <c r="Q15" s="72" t="n">
        <v>6</v>
      </c>
      <c r="R15" s="72"/>
      <c r="S15" s="72"/>
      <c r="T15" s="72"/>
      <c r="U15" s="55" t="n">
        <f aca="false">SUM(C15:T15)</f>
        <v>57</v>
      </c>
      <c r="V15" s="119" t="str">
        <f aca="false">IF(U15='1-Impresa_1'!H21,"OK","CHECK")</f>
        <v>CHECK</v>
      </c>
    </row>
    <row r="16" customFormat="false" ht="11.25" hidden="false" customHeight="false" outlineLevel="0" collapsed="false">
      <c r="B16" s="120" t="n">
        <f aca="false">'1-Impresa_1'!B22</f>
        <v>0</v>
      </c>
      <c r="C16" s="72"/>
      <c r="D16" s="72"/>
      <c r="E16" s="72"/>
      <c r="F16" s="72"/>
      <c r="G16" s="72"/>
      <c r="H16" s="72"/>
      <c r="I16" s="72"/>
      <c r="J16" s="72"/>
      <c r="K16" s="72"/>
      <c r="L16" s="72"/>
      <c r="M16" s="72" t="n">
        <v>46</v>
      </c>
      <c r="N16" s="72"/>
      <c r="O16" s="72" t="n">
        <v>4646</v>
      </c>
      <c r="P16" s="72"/>
      <c r="Q16" s="72"/>
      <c r="R16" s="72"/>
      <c r="S16" s="72"/>
      <c r="T16" s="72"/>
      <c r="U16" s="55" t="n">
        <f aca="false">SUM(C16:T16)</f>
        <v>4692</v>
      </c>
      <c r="V16" s="119" t="str">
        <f aca="false">IF(U16='1-Impresa_1'!H22,"OK","CHECK")</f>
        <v>CHECK</v>
      </c>
    </row>
    <row r="17" customFormat="false" ht="11.25" hidden="false" customHeight="false" outlineLevel="0" collapsed="false">
      <c r="B17" s="120" t="n">
        <f aca="false">'1-Impresa_1'!B23</f>
        <v>0</v>
      </c>
      <c r="C17" s="72"/>
      <c r="D17" s="72"/>
      <c r="E17" s="72"/>
      <c r="F17" s="72"/>
      <c r="G17" s="72"/>
      <c r="H17" s="72"/>
      <c r="I17" s="72"/>
      <c r="J17" s="72"/>
      <c r="K17" s="72"/>
      <c r="L17" s="72"/>
      <c r="M17" s="72"/>
      <c r="N17" s="72"/>
      <c r="O17" s="72"/>
      <c r="P17" s="72"/>
      <c r="Q17" s="72"/>
      <c r="R17" s="72"/>
      <c r="S17" s="72"/>
      <c r="T17" s="72"/>
      <c r="U17" s="55" t="n">
        <f aca="false">SUM(C17:T17)</f>
        <v>0</v>
      </c>
      <c r="V17" s="119" t="str">
        <f aca="false">IF(U17='1-Impresa_1'!H23,"OK","CHECK")</f>
        <v>OK</v>
      </c>
    </row>
    <row r="18" customFormat="false" ht="12" hidden="false" customHeight="false" outlineLevel="0" collapsed="false">
      <c r="B18" s="121" t="n">
        <f aca="false">'1-Impresa_1'!B24</f>
        <v>0</v>
      </c>
      <c r="C18" s="74"/>
      <c r="D18" s="74"/>
      <c r="E18" s="74"/>
      <c r="F18" s="74"/>
      <c r="G18" s="74"/>
      <c r="H18" s="74"/>
      <c r="I18" s="74"/>
      <c r="J18" s="74"/>
      <c r="K18" s="74"/>
      <c r="L18" s="74"/>
      <c r="M18" s="74"/>
      <c r="N18" s="74"/>
      <c r="O18" s="74"/>
      <c r="P18" s="74"/>
      <c r="Q18" s="74"/>
      <c r="R18" s="74"/>
      <c r="S18" s="74"/>
      <c r="T18" s="74"/>
      <c r="U18" s="63" t="n">
        <f aca="false">SUM(C18:T18)</f>
        <v>0</v>
      </c>
      <c r="V18" s="119" t="str">
        <f aca="false">IF(U18='1-Impresa_1'!H24,"OK","CHECK")</f>
        <v>OK</v>
      </c>
    </row>
    <row r="19" customFormat="false" ht="33.75" hidden="false" customHeight="false" outlineLevel="0" collapsed="false">
      <c r="B19" s="122" t="str">
        <f aca="false">'1-Impresa_1'!B25</f>
        <v>ii. Personale dipendente o non dipendente con profilo tecnico (ricercatori, tecnici e altro personale ausiliario nella misura in cui sono impiegati nel progetto)</v>
      </c>
      <c r="C19" s="47" t="n">
        <f aca="false">SUM(C20:C29)</f>
        <v>0</v>
      </c>
      <c r="D19" s="47" t="n">
        <f aca="false">SUM(D20:D29)</f>
        <v>0</v>
      </c>
      <c r="E19" s="47" t="n">
        <f aca="false">SUM(E20:E29)</f>
        <v>10</v>
      </c>
      <c r="F19" s="47" t="n">
        <f aca="false">SUM(F20:F29)</f>
        <v>6</v>
      </c>
      <c r="G19" s="47" t="n">
        <f aca="false">SUM(G20:G29)</f>
        <v>4</v>
      </c>
      <c r="H19" s="47" t="n">
        <f aca="false">SUM(H20:H29)</f>
        <v>6</v>
      </c>
      <c r="I19" s="47" t="n">
        <f aca="false">SUM(I20:I29)</f>
        <v>0</v>
      </c>
      <c r="J19" s="47" t="n">
        <f aca="false">SUM(J20:J29)</f>
        <v>0</v>
      </c>
      <c r="K19" s="47" t="n">
        <f aca="false">SUM(K20:K29)</f>
        <v>0</v>
      </c>
      <c r="L19" s="47" t="n">
        <f aca="false">SUM(L20:L29)</f>
        <v>0</v>
      </c>
      <c r="M19" s="47" t="n">
        <f aca="false">SUM(M20:M29)</f>
        <v>46</v>
      </c>
      <c r="N19" s="47" t="n">
        <f aca="false">SUM(N20:N29)</f>
        <v>6</v>
      </c>
      <c r="O19" s="47" t="n">
        <f aca="false">SUM(O20:O29)</f>
        <v>0</v>
      </c>
      <c r="P19" s="47" t="n">
        <f aca="false">SUM(P20:P29)</f>
        <v>0</v>
      </c>
      <c r="Q19" s="47" t="n">
        <f aca="false">SUM(Q20:Q29)</f>
        <v>6</v>
      </c>
      <c r="R19" s="47" t="n">
        <f aca="false">SUM(R20:R29)</f>
        <v>0</v>
      </c>
      <c r="S19" s="47" t="n">
        <f aca="false">SUM(S20:S29)</f>
        <v>0</v>
      </c>
      <c r="T19" s="47" t="n">
        <f aca="false">SUM(T20:T29)</f>
        <v>0</v>
      </c>
      <c r="U19" s="47" t="n">
        <f aca="false">SUM(C19:T19)</f>
        <v>84</v>
      </c>
      <c r="V19" s="119" t="str">
        <f aca="false">IF(U19='1-Impresa_1'!H25,"OK","CHECK")</f>
        <v>CHECK</v>
      </c>
    </row>
    <row r="20" customFormat="false" ht="11.25" hidden="false" customHeight="false" outlineLevel="0" collapsed="false">
      <c r="B20" s="120" t="n">
        <f aca="false">'1-Impresa_1'!B26</f>
        <v>0</v>
      </c>
      <c r="C20" s="72"/>
      <c r="D20" s="72"/>
      <c r="E20" s="72"/>
      <c r="F20" s="72"/>
      <c r="G20" s="72"/>
      <c r="H20" s="72"/>
      <c r="I20" s="72"/>
      <c r="J20" s="72"/>
      <c r="K20" s="72"/>
      <c r="L20" s="72"/>
      <c r="M20" s="72"/>
      <c r="N20" s="72"/>
      <c r="O20" s="72"/>
      <c r="P20" s="72"/>
      <c r="Q20" s="72"/>
      <c r="R20" s="72"/>
      <c r="S20" s="72"/>
      <c r="T20" s="72"/>
      <c r="U20" s="55" t="n">
        <f aca="false">SUM(C20:T20)</f>
        <v>0</v>
      </c>
      <c r="V20" s="119" t="str">
        <f aca="false">IF(U20='1-Impresa_1'!H26,"OK","CHECK")</f>
        <v>OK</v>
      </c>
    </row>
    <row r="21" customFormat="false" ht="11.25" hidden="false" customHeight="false" outlineLevel="0" collapsed="false">
      <c r="B21" s="120" t="n">
        <f aca="false">'1-Impresa_1'!B27</f>
        <v>0</v>
      </c>
      <c r="C21" s="72"/>
      <c r="D21" s="72"/>
      <c r="E21" s="72"/>
      <c r="F21" s="72"/>
      <c r="G21" s="72"/>
      <c r="H21" s="72"/>
      <c r="I21" s="72"/>
      <c r="J21" s="72"/>
      <c r="K21" s="72"/>
      <c r="L21" s="72"/>
      <c r="M21" s="72"/>
      <c r="N21" s="72"/>
      <c r="O21" s="72"/>
      <c r="P21" s="72"/>
      <c r="Q21" s="72"/>
      <c r="R21" s="72"/>
      <c r="S21" s="72"/>
      <c r="T21" s="72"/>
      <c r="U21" s="55" t="n">
        <f aca="false">SUM(C21:T21)</f>
        <v>0</v>
      </c>
      <c r="V21" s="119" t="str">
        <f aca="false">IF(U21='1-Impresa_1'!H27,"OK","CHECK")</f>
        <v>OK</v>
      </c>
    </row>
    <row r="22" customFormat="false" ht="11.25" hidden="false" customHeight="false" outlineLevel="0" collapsed="false">
      <c r="B22" s="120" t="n">
        <f aca="false">'1-Impresa_1'!B28</f>
        <v>0</v>
      </c>
      <c r="C22" s="72"/>
      <c r="D22" s="72"/>
      <c r="E22" s="72"/>
      <c r="F22" s="72"/>
      <c r="G22" s="72"/>
      <c r="H22" s="72"/>
      <c r="I22" s="72"/>
      <c r="J22" s="72"/>
      <c r="K22" s="72"/>
      <c r="L22" s="72"/>
      <c r="M22" s="72"/>
      <c r="N22" s="72"/>
      <c r="O22" s="72"/>
      <c r="P22" s="72"/>
      <c r="Q22" s="72"/>
      <c r="R22" s="72"/>
      <c r="S22" s="72"/>
      <c r="T22" s="72"/>
      <c r="U22" s="55" t="n">
        <f aca="false">SUM(C22:T22)</f>
        <v>0</v>
      </c>
      <c r="V22" s="119" t="str">
        <f aca="false">IF(U22='1-Impresa_1'!H28,"OK","CHECK")</f>
        <v>OK</v>
      </c>
    </row>
    <row r="23" customFormat="false" ht="11.25" hidden="false" customHeight="false" outlineLevel="0" collapsed="false">
      <c r="B23" s="120" t="n">
        <f aca="false">'1-Impresa_1'!B29</f>
        <v>0</v>
      </c>
      <c r="C23" s="72"/>
      <c r="D23" s="72"/>
      <c r="E23" s="72"/>
      <c r="F23" s="72"/>
      <c r="G23" s="72"/>
      <c r="H23" s="72"/>
      <c r="I23" s="72"/>
      <c r="J23" s="72"/>
      <c r="K23" s="72"/>
      <c r="L23" s="72"/>
      <c r="M23" s="72"/>
      <c r="N23" s="72"/>
      <c r="O23" s="72"/>
      <c r="P23" s="72"/>
      <c r="Q23" s="72"/>
      <c r="R23" s="72"/>
      <c r="S23" s="72"/>
      <c r="T23" s="72"/>
      <c r="U23" s="55" t="n">
        <f aca="false">SUM(C23:T23)</f>
        <v>0</v>
      </c>
      <c r="V23" s="119" t="str">
        <f aca="false">IF(U23='1-Impresa_1'!H29,"OK","CHECK")</f>
        <v>OK</v>
      </c>
    </row>
    <row r="24" customFormat="false" ht="11.25" hidden="false" customHeight="false" outlineLevel="0" collapsed="false">
      <c r="B24" s="120" t="n">
        <f aca="false">'1-Impresa_1'!B30</f>
        <v>0</v>
      </c>
      <c r="C24" s="72"/>
      <c r="D24" s="72"/>
      <c r="E24" s="72"/>
      <c r="F24" s="72" t="n">
        <v>6</v>
      </c>
      <c r="G24" s="72"/>
      <c r="H24" s="72"/>
      <c r="I24" s="72"/>
      <c r="J24" s="72"/>
      <c r="K24" s="72"/>
      <c r="L24" s="72"/>
      <c r="M24" s="72"/>
      <c r="N24" s="72"/>
      <c r="O24" s="72"/>
      <c r="P24" s="72"/>
      <c r="Q24" s="72"/>
      <c r="R24" s="72"/>
      <c r="S24" s="72"/>
      <c r="T24" s="72"/>
      <c r="U24" s="55" t="n">
        <f aca="false">SUM(C24:T24)</f>
        <v>6</v>
      </c>
      <c r="V24" s="119" t="str">
        <f aca="false">IF(U24='1-Impresa_1'!H30,"OK","CHECK")</f>
        <v>CHECK</v>
      </c>
    </row>
    <row r="25" customFormat="false" ht="11.25" hidden="false" customHeight="false" outlineLevel="0" collapsed="false">
      <c r="B25" s="120" t="n">
        <f aca="false">'1-Impresa_1'!B31</f>
        <v>0</v>
      </c>
      <c r="C25" s="72"/>
      <c r="D25" s="72"/>
      <c r="E25" s="72"/>
      <c r="F25" s="72"/>
      <c r="G25" s="72"/>
      <c r="H25" s="72" t="n">
        <v>6</v>
      </c>
      <c r="I25" s="72"/>
      <c r="J25" s="72"/>
      <c r="K25" s="72"/>
      <c r="L25" s="72"/>
      <c r="M25" s="72"/>
      <c r="N25" s="72"/>
      <c r="O25" s="72"/>
      <c r="P25" s="72"/>
      <c r="Q25" s="72"/>
      <c r="R25" s="72"/>
      <c r="S25" s="72"/>
      <c r="T25" s="72"/>
      <c r="U25" s="55" t="n">
        <f aca="false">SUM(C25:T25)</f>
        <v>6</v>
      </c>
      <c r="V25" s="119" t="str">
        <f aca="false">IF(U25='1-Impresa_1'!H31,"OK","CHECK")</f>
        <v>CHECK</v>
      </c>
    </row>
    <row r="26" customFormat="false" ht="11.25" hidden="false" customHeight="false" outlineLevel="0" collapsed="false">
      <c r="B26" s="120" t="n">
        <f aca="false">'1-Impresa_1'!B32</f>
        <v>0</v>
      </c>
      <c r="C26" s="72"/>
      <c r="D26" s="72"/>
      <c r="E26" s="72" t="n">
        <v>6</v>
      </c>
      <c r="F26" s="72"/>
      <c r="G26" s="72"/>
      <c r="H26" s="72"/>
      <c r="I26" s="72"/>
      <c r="J26" s="72"/>
      <c r="K26" s="72"/>
      <c r="L26" s="72"/>
      <c r="M26" s="72" t="n">
        <v>46</v>
      </c>
      <c r="N26" s="72"/>
      <c r="O26" s="72"/>
      <c r="P26" s="72"/>
      <c r="Q26" s="72" t="n">
        <v>6</v>
      </c>
      <c r="R26" s="72"/>
      <c r="S26" s="72"/>
      <c r="T26" s="72"/>
      <c r="U26" s="55" t="n">
        <f aca="false">SUM(C26:T26)</f>
        <v>58</v>
      </c>
      <c r="V26" s="119" t="str">
        <f aca="false">IF(U26='1-Impresa_1'!H32,"OK","CHECK")</f>
        <v>CHECK</v>
      </c>
    </row>
    <row r="27" customFormat="false" ht="11.25" hidden="false" customHeight="false" outlineLevel="0" collapsed="false">
      <c r="B27" s="120" t="n">
        <f aca="false">'1-Impresa_1'!B33</f>
        <v>0</v>
      </c>
      <c r="C27" s="72"/>
      <c r="D27" s="72"/>
      <c r="E27" s="72" t="n">
        <v>4</v>
      </c>
      <c r="F27" s="72"/>
      <c r="G27" s="72"/>
      <c r="H27" s="72"/>
      <c r="I27" s="72"/>
      <c r="J27" s="72"/>
      <c r="K27" s="72"/>
      <c r="L27" s="72"/>
      <c r="M27" s="72"/>
      <c r="N27" s="72"/>
      <c r="O27" s="72"/>
      <c r="P27" s="72"/>
      <c r="Q27" s="72"/>
      <c r="R27" s="72"/>
      <c r="S27" s="72"/>
      <c r="T27" s="72"/>
      <c r="U27" s="55" t="n">
        <f aca="false">SUM(C27:T27)</f>
        <v>4</v>
      </c>
      <c r="V27" s="119" t="str">
        <f aca="false">IF(U27='1-Impresa_1'!H33,"OK","CHECK")</f>
        <v>CHECK</v>
      </c>
    </row>
    <row r="28" customFormat="false" ht="11.25" hidden="false" customHeight="false" outlineLevel="0" collapsed="false">
      <c r="B28" s="120" t="n">
        <f aca="false">'1-Impresa_1'!B34</f>
        <v>0</v>
      </c>
      <c r="C28" s="72"/>
      <c r="D28" s="72"/>
      <c r="E28" s="72"/>
      <c r="F28" s="72"/>
      <c r="G28" s="72" t="n">
        <v>4</v>
      </c>
      <c r="H28" s="72"/>
      <c r="I28" s="72"/>
      <c r="J28" s="72"/>
      <c r="K28" s="72"/>
      <c r="L28" s="72"/>
      <c r="M28" s="72"/>
      <c r="N28" s="72" t="n">
        <v>6</v>
      </c>
      <c r="O28" s="72"/>
      <c r="P28" s="72"/>
      <c r="Q28" s="72"/>
      <c r="R28" s="72"/>
      <c r="S28" s="72"/>
      <c r="T28" s="72"/>
      <c r="U28" s="55" t="n">
        <f aca="false">SUM(C28:T28)</f>
        <v>10</v>
      </c>
      <c r="V28" s="119" t="str">
        <f aca="false">IF(U28='1-Impresa_1'!H34,"OK","CHECK")</f>
        <v>CHECK</v>
      </c>
    </row>
    <row r="29" customFormat="false" ht="12" hidden="false" customHeight="false" outlineLevel="0" collapsed="false">
      <c r="B29" s="121" t="n">
        <f aca="false">'1-Impresa_1'!B35</f>
        <v>0</v>
      </c>
      <c r="C29" s="74"/>
      <c r="D29" s="74"/>
      <c r="E29" s="74"/>
      <c r="F29" s="74"/>
      <c r="G29" s="74"/>
      <c r="H29" s="74"/>
      <c r="I29" s="74"/>
      <c r="J29" s="74"/>
      <c r="K29" s="74"/>
      <c r="L29" s="74"/>
      <c r="M29" s="74"/>
      <c r="N29" s="74"/>
      <c r="O29" s="74"/>
      <c r="P29" s="74"/>
      <c r="Q29" s="74"/>
      <c r="R29" s="74"/>
      <c r="S29" s="74"/>
      <c r="T29" s="74"/>
      <c r="U29" s="63" t="n">
        <f aca="false">SUM(C29:T29)</f>
        <v>0</v>
      </c>
      <c r="V29" s="119" t="str">
        <f aca="false">IF(U29='1-Impresa_1'!H35,"OK","CHECK")</f>
        <v>OK</v>
      </c>
    </row>
    <row r="30" customFormat="false" ht="12" hidden="false" customHeight="false" outlineLevel="0" collapsed="false">
      <c r="B30" s="123" t="str">
        <f aca="false">'1-Impresa_1'!B36</f>
        <v>Strumenti ed Attrezzature</v>
      </c>
      <c r="C30" s="38" t="n">
        <f aca="false">SUM(C31:C35)</f>
        <v>0</v>
      </c>
      <c r="D30" s="38" t="n">
        <f aca="false">SUM(D31:D35)</f>
        <v>0</v>
      </c>
      <c r="E30" s="38" t="n">
        <f aca="false">SUM(E31:E35)</f>
        <v>64</v>
      </c>
      <c r="F30" s="38" t="n">
        <f aca="false">SUM(F31:F35)</f>
        <v>0</v>
      </c>
      <c r="G30" s="38" t="n">
        <f aca="false">SUM(G31:G35)</f>
        <v>0</v>
      </c>
      <c r="H30" s="38" t="n">
        <f aca="false">SUM(H31:H35)</f>
        <v>6</v>
      </c>
      <c r="I30" s="38" t="n">
        <f aca="false">SUM(I31:I35)</f>
        <v>6</v>
      </c>
      <c r="J30" s="38" t="n">
        <f aca="false">SUM(J31:J35)</f>
        <v>0</v>
      </c>
      <c r="K30" s="38" t="n">
        <f aca="false">SUM(K31:K35)</f>
        <v>0</v>
      </c>
      <c r="L30" s="38" t="n">
        <f aca="false">SUM(L31:L35)</f>
        <v>0</v>
      </c>
      <c r="M30" s="38" t="n">
        <f aca="false">SUM(M31:M35)</f>
        <v>0</v>
      </c>
      <c r="N30" s="38" t="n">
        <f aca="false">SUM(N31:N35)</f>
        <v>0</v>
      </c>
      <c r="O30" s="38" t="n">
        <f aca="false">SUM(O31:O35)</f>
        <v>0</v>
      </c>
      <c r="P30" s="38" t="n">
        <f aca="false">SUM(P31:P35)</f>
        <v>0</v>
      </c>
      <c r="Q30" s="38" t="n">
        <f aca="false">SUM(Q31:Q35)</f>
        <v>0</v>
      </c>
      <c r="R30" s="38" t="n">
        <f aca="false">SUM(R31:R35)</f>
        <v>0</v>
      </c>
      <c r="S30" s="38" t="n">
        <f aca="false">SUM(S31:S35)</f>
        <v>0</v>
      </c>
      <c r="T30" s="38" t="n">
        <f aca="false">SUM(T31:T35)</f>
        <v>0</v>
      </c>
      <c r="U30" s="38" t="n">
        <f aca="false">SUM(C30:T30)</f>
        <v>76</v>
      </c>
      <c r="V30" s="119" t="str">
        <f aca="false">IF(U30='1-Impresa_1'!H36,"OK","CHECK")</f>
        <v>CHECK</v>
      </c>
    </row>
    <row r="31" customFormat="false" ht="11.25" hidden="false" customHeight="false" outlineLevel="0" collapsed="false">
      <c r="B31" s="120" t="n">
        <f aca="false">'1-Impresa_1'!B37</f>
        <v>0</v>
      </c>
      <c r="C31" s="72"/>
      <c r="D31" s="72"/>
      <c r="E31" s="72"/>
      <c r="F31" s="72"/>
      <c r="G31" s="72"/>
      <c r="H31" s="72"/>
      <c r="I31" s="72"/>
      <c r="J31" s="72"/>
      <c r="K31" s="72"/>
      <c r="L31" s="72"/>
      <c r="M31" s="72"/>
      <c r="N31" s="72"/>
      <c r="O31" s="72"/>
      <c r="P31" s="72"/>
      <c r="Q31" s="72"/>
      <c r="R31" s="72"/>
      <c r="S31" s="72"/>
      <c r="T31" s="72"/>
      <c r="U31" s="55" t="n">
        <f aca="false">SUM(C31:T31)</f>
        <v>0</v>
      </c>
      <c r="V31" s="119" t="str">
        <f aca="false">IF(U31='1-Impresa_1'!H37,"OK","CHECK")</f>
        <v>OK</v>
      </c>
    </row>
    <row r="32" customFormat="false" ht="11.25" hidden="false" customHeight="false" outlineLevel="0" collapsed="false">
      <c r="B32" s="120" t="n">
        <f aca="false">'1-Impresa_1'!B38</f>
        <v>0</v>
      </c>
      <c r="C32" s="72"/>
      <c r="D32" s="72"/>
      <c r="E32" s="72"/>
      <c r="F32" s="72"/>
      <c r="G32" s="72"/>
      <c r="H32" s="72"/>
      <c r="I32" s="72"/>
      <c r="J32" s="72"/>
      <c r="K32" s="72"/>
      <c r="L32" s="72"/>
      <c r="M32" s="72"/>
      <c r="N32" s="72"/>
      <c r="O32" s="72"/>
      <c r="P32" s="72"/>
      <c r="Q32" s="72"/>
      <c r="R32" s="72"/>
      <c r="S32" s="72"/>
      <c r="T32" s="72"/>
      <c r="U32" s="55" t="n">
        <f aca="false">SUM(C32:T32)</f>
        <v>0</v>
      </c>
      <c r="V32" s="119" t="str">
        <f aca="false">IF(U32='1-Impresa_1'!H38,"OK","CHECK")</f>
        <v>OK</v>
      </c>
    </row>
    <row r="33" customFormat="false" ht="11.25" hidden="false" customHeight="false" outlineLevel="0" collapsed="false">
      <c r="B33" s="120" t="n">
        <f aca="false">'1-Impresa_1'!B39</f>
        <v>0</v>
      </c>
      <c r="C33" s="72"/>
      <c r="D33" s="72"/>
      <c r="E33" s="72" t="n">
        <v>64</v>
      </c>
      <c r="F33" s="72"/>
      <c r="G33" s="72"/>
      <c r="H33" s="72" t="n">
        <v>6</v>
      </c>
      <c r="I33" s="72"/>
      <c r="J33" s="72"/>
      <c r="K33" s="72"/>
      <c r="L33" s="72"/>
      <c r="M33" s="72"/>
      <c r="N33" s="72"/>
      <c r="O33" s="72"/>
      <c r="P33" s="72"/>
      <c r="Q33" s="72"/>
      <c r="R33" s="72"/>
      <c r="S33" s="72"/>
      <c r="T33" s="72"/>
      <c r="U33" s="55" t="n">
        <f aca="false">SUM(C33:T33)</f>
        <v>70</v>
      </c>
      <c r="V33" s="119" t="str">
        <f aca="false">IF(U33='1-Impresa_1'!H39,"OK","CHECK")</f>
        <v>CHECK</v>
      </c>
    </row>
    <row r="34" customFormat="false" ht="11.25" hidden="false" customHeight="false" outlineLevel="0" collapsed="false">
      <c r="B34" s="120" t="n">
        <f aca="false">'1-Impresa_1'!B40</f>
        <v>0</v>
      </c>
      <c r="C34" s="72"/>
      <c r="D34" s="72"/>
      <c r="E34" s="72"/>
      <c r="F34" s="72"/>
      <c r="G34" s="72"/>
      <c r="H34" s="72"/>
      <c r="I34" s="72" t="n">
        <v>6</v>
      </c>
      <c r="J34" s="72"/>
      <c r="K34" s="72"/>
      <c r="L34" s="72"/>
      <c r="M34" s="72"/>
      <c r="N34" s="72"/>
      <c r="O34" s="72"/>
      <c r="P34" s="72"/>
      <c r="Q34" s="72"/>
      <c r="R34" s="72"/>
      <c r="S34" s="72"/>
      <c r="T34" s="72"/>
      <c r="U34" s="55" t="n">
        <f aca="false">SUM(C34:T34)</f>
        <v>6</v>
      </c>
      <c r="V34" s="119" t="str">
        <f aca="false">IF(U34='1-Impresa_1'!H40,"OK","CHECK")</f>
        <v>CHECK</v>
      </c>
    </row>
    <row r="35" customFormat="false" ht="12" hidden="false" customHeight="false" outlineLevel="0" collapsed="false">
      <c r="B35" s="121" t="n">
        <f aca="false">'1-Impresa_1'!B41</f>
        <v>0</v>
      </c>
      <c r="C35" s="74"/>
      <c r="D35" s="74"/>
      <c r="E35" s="74"/>
      <c r="F35" s="74"/>
      <c r="G35" s="74"/>
      <c r="H35" s="74"/>
      <c r="I35" s="74"/>
      <c r="J35" s="74"/>
      <c r="K35" s="74"/>
      <c r="L35" s="74"/>
      <c r="M35" s="74"/>
      <c r="N35" s="74"/>
      <c r="O35" s="74"/>
      <c r="P35" s="74"/>
      <c r="Q35" s="74"/>
      <c r="R35" s="74"/>
      <c r="S35" s="74"/>
      <c r="T35" s="74"/>
      <c r="U35" s="63" t="n">
        <f aca="false">SUM(C35:T35)</f>
        <v>0</v>
      </c>
      <c r="V35" s="119" t="str">
        <f aca="false">IF(U35='1-Impresa_1'!H41,"OK","CHECK")</f>
        <v>OK</v>
      </c>
    </row>
    <row r="36" customFormat="false" ht="12" hidden="false" customHeight="false" outlineLevel="0" collapsed="false">
      <c r="B36" s="123" t="str">
        <f aca="false">'1-Impresa_1'!B42</f>
        <v>Ricerca Contrattuale</v>
      </c>
      <c r="C36" s="38" t="n">
        <f aca="false">SUM(C37:C41)</f>
        <v>0</v>
      </c>
      <c r="D36" s="38" t="n">
        <f aca="false">SUM(D37:D41)</f>
        <v>0</v>
      </c>
      <c r="E36" s="38" t="n">
        <f aca="false">SUM(E37:E41)</f>
        <v>64</v>
      </c>
      <c r="F36" s="38" t="n">
        <f aca="false">SUM(F37:F41)</f>
        <v>0</v>
      </c>
      <c r="G36" s="38" t="n">
        <f aca="false">SUM(G37:G41)</f>
        <v>0</v>
      </c>
      <c r="H36" s="38" t="n">
        <f aca="false">SUM(H37:H41)</f>
        <v>0</v>
      </c>
      <c r="I36" s="38" t="n">
        <f aca="false">SUM(I37:I41)</f>
        <v>0</v>
      </c>
      <c r="J36" s="38" t="n">
        <f aca="false">SUM(J37:J41)</f>
        <v>0</v>
      </c>
      <c r="K36" s="38" t="n">
        <f aca="false">SUM(K37:K41)</f>
        <v>0</v>
      </c>
      <c r="L36" s="38" t="n">
        <f aca="false">SUM(L37:L41)</f>
        <v>64</v>
      </c>
      <c r="M36" s="38" t="n">
        <f aca="false">SUM(M37:M41)</f>
        <v>0</v>
      </c>
      <c r="N36" s="38" t="n">
        <f aca="false">SUM(N37:N41)</f>
        <v>0</v>
      </c>
      <c r="O36" s="38" t="n">
        <f aca="false">SUM(O37:O41)</f>
        <v>0</v>
      </c>
      <c r="P36" s="38" t="n">
        <f aca="false">SUM(P37:P41)</f>
        <v>64</v>
      </c>
      <c r="Q36" s="38" t="n">
        <f aca="false">SUM(Q37:Q41)</f>
        <v>0</v>
      </c>
      <c r="R36" s="38" t="n">
        <f aca="false">SUM(R37:R41)</f>
        <v>646</v>
      </c>
      <c r="S36" s="38" t="n">
        <f aca="false">SUM(S37:S41)</f>
        <v>0</v>
      </c>
      <c r="T36" s="38" t="n">
        <f aca="false">SUM(T37:T41)</f>
        <v>0</v>
      </c>
      <c r="U36" s="38" t="n">
        <f aca="false">SUM(C36:T36)</f>
        <v>838</v>
      </c>
      <c r="V36" s="119" t="str">
        <f aca="false">IF(U36='1-Impresa_1'!H42,"OK","CHECK")</f>
        <v>CHECK</v>
      </c>
    </row>
    <row r="37" customFormat="false" ht="11.25" hidden="false" customHeight="false" outlineLevel="0" collapsed="false">
      <c r="B37" s="120" t="n">
        <f aca="false">'1-Impresa_1'!B43</f>
        <v>0</v>
      </c>
      <c r="C37" s="72"/>
      <c r="D37" s="72"/>
      <c r="E37" s="72"/>
      <c r="F37" s="72"/>
      <c r="G37" s="72"/>
      <c r="H37" s="72"/>
      <c r="I37" s="72"/>
      <c r="J37" s="72"/>
      <c r="K37" s="72"/>
      <c r="L37" s="72"/>
      <c r="M37" s="72"/>
      <c r="N37" s="72"/>
      <c r="O37" s="72"/>
      <c r="P37" s="72"/>
      <c r="Q37" s="72"/>
      <c r="R37" s="72"/>
      <c r="S37" s="72"/>
      <c r="T37" s="72"/>
      <c r="U37" s="55" t="n">
        <f aca="false">SUM(C37:T37)</f>
        <v>0</v>
      </c>
      <c r="V37" s="119" t="str">
        <f aca="false">IF(U37='1-Impresa_1'!H43,"OK","CHECK")</f>
        <v>OK</v>
      </c>
    </row>
    <row r="38" customFormat="false" ht="11.25" hidden="false" customHeight="false" outlineLevel="0" collapsed="false">
      <c r="B38" s="120" t="n">
        <f aca="false">'1-Impresa_1'!B44</f>
        <v>0</v>
      </c>
      <c r="C38" s="72"/>
      <c r="D38" s="72"/>
      <c r="E38" s="72"/>
      <c r="F38" s="72"/>
      <c r="G38" s="72"/>
      <c r="H38" s="72"/>
      <c r="I38" s="72"/>
      <c r="J38" s="72"/>
      <c r="K38" s="72"/>
      <c r="L38" s="72"/>
      <c r="M38" s="72"/>
      <c r="N38" s="72"/>
      <c r="O38" s="72"/>
      <c r="P38" s="72"/>
      <c r="Q38" s="72"/>
      <c r="R38" s="72" t="n">
        <v>646</v>
      </c>
      <c r="S38" s="72"/>
      <c r="T38" s="72"/>
      <c r="U38" s="55" t="n">
        <f aca="false">SUM(C38:T38)</f>
        <v>646</v>
      </c>
      <c r="V38" s="119" t="str">
        <f aca="false">IF(U38='1-Impresa_1'!H44,"OK","CHECK")</f>
        <v>CHECK</v>
      </c>
    </row>
    <row r="39" customFormat="false" ht="11.25" hidden="false" customHeight="false" outlineLevel="0" collapsed="false">
      <c r="B39" s="120" t="n">
        <f aca="false">'1-Impresa_1'!B45</f>
        <v>0</v>
      </c>
      <c r="C39" s="72"/>
      <c r="D39" s="72"/>
      <c r="E39" s="72" t="n">
        <v>64</v>
      </c>
      <c r="F39" s="72"/>
      <c r="G39" s="72"/>
      <c r="H39" s="72"/>
      <c r="I39" s="72"/>
      <c r="J39" s="72"/>
      <c r="K39" s="72"/>
      <c r="L39" s="72" t="n">
        <v>64</v>
      </c>
      <c r="M39" s="72"/>
      <c r="N39" s="72"/>
      <c r="O39" s="72"/>
      <c r="P39" s="72" t="n">
        <v>64</v>
      </c>
      <c r="Q39" s="72"/>
      <c r="R39" s="72"/>
      <c r="S39" s="72"/>
      <c r="T39" s="72"/>
      <c r="U39" s="55" t="n">
        <f aca="false">SUM(C39:T39)</f>
        <v>192</v>
      </c>
      <c r="V39" s="119" t="str">
        <f aca="false">IF(U39='1-Impresa_1'!H45,"OK","CHECK")</f>
        <v>CHECK</v>
      </c>
    </row>
    <row r="40" customFormat="false" ht="11.25" hidden="false" customHeight="false" outlineLevel="0" collapsed="false">
      <c r="B40" s="120" t="n">
        <f aca="false">'1-Impresa_1'!B46</f>
        <v>0</v>
      </c>
      <c r="C40" s="72"/>
      <c r="D40" s="72"/>
      <c r="E40" s="72"/>
      <c r="F40" s="72"/>
      <c r="G40" s="72"/>
      <c r="H40" s="72"/>
      <c r="I40" s="72"/>
      <c r="J40" s="72"/>
      <c r="K40" s="124"/>
      <c r="L40" s="124"/>
      <c r="M40" s="72"/>
      <c r="N40" s="72"/>
      <c r="O40" s="72"/>
      <c r="P40" s="72"/>
      <c r="Q40" s="72"/>
      <c r="R40" s="72"/>
      <c r="S40" s="72"/>
      <c r="T40" s="72"/>
      <c r="U40" s="55" t="n">
        <f aca="false">SUM(C40:T40)</f>
        <v>0</v>
      </c>
      <c r="V40" s="119" t="str">
        <f aca="false">IF(U40='1-Impresa_1'!H46,"OK","CHECK")</f>
        <v>OK</v>
      </c>
    </row>
    <row r="41" customFormat="false" ht="12" hidden="false" customHeight="false" outlineLevel="0" collapsed="false">
      <c r="B41" s="121" t="n">
        <f aca="false">'1-Impresa_1'!B47</f>
        <v>0</v>
      </c>
      <c r="C41" s="74"/>
      <c r="D41" s="74"/>
      <c r="E41" s="74"/>
      <c r="F41" s="74"/>
      <c r="G41" s="74"/>
      <c r="H41" s="74"/>
      <c r="I41" s="74"/>
      <c r="J41" s="74"/>
      <c r="K41" s="74"/>
      <c r="L41" s="74"/>
      <c r="M41" s="74"/>
      <c r="N41" s="74"/>
      <c r="O41" s="74"/>
      <c r="P41" s="74"/>
      <c r="Q41" s="74"/>
      <c r="R41" s="74"/>
      <c r="S41" s="74"/>
      <c r="T41" s="74"/>
      <c r="U41" s="63" t="n">
        <f aca="false">SUM(C41:T41)</f>
        <v>0</v>
      </c>
      <c r="V41" s="119" t="str">
        <f aca="false">IF(U41='1-Impresa_1'!H47,"OK","CHECK")</f>
        <v>OK</v>
      </c>
    </row>
    <row r="42" customFormat="false" ht="26.25" hidden="false" customHeight="true" outlineLevel="0" collapsed="false">
      <c r="B42" s="123" t="str">
        <f aca="false">'1-Impresa_1'!B48</f>
        <v>Costi per la tutela della proprietà intellettuale</v>
      </c>
      <c r="C42" s="38" t="n">
        <f aca="false">SUM(C43:C47)</f>
        <v>0</v>
      </c>
      <c r="D42" s="38" t="n">
        <f aca="false">SUM(D43:D47)</f>
        <v>52</v>
      </c>
      <c r="E42" s="38" t="n">
        <f aca="false">SUM(E43:E47)</f>
        <v>64646</v>
      </c>
      <c r="F42" s="38" t="n">
        <f aca="false">SUM(F43:F47)</f>
        <v>0</v>
      </c>
      <c r="G42" s="38" t="n">
        <f aca="false">SUM(G43:G47)</f>
        <v>0</v>
      </c>
      <c r="H42" s="38" t="n">
        <f aca="false">SUM(H43:H47)</f>
        <v>4</v>
      </c>
      <c r="I42" s="38" t="n">
        <f aca="false">SUM(I43:I47)</f>
        <v>0</v>
      </c>
      <c r="J42" s="38" t="n">
        <f aca="false">SUM(J43:J47)</f>
        <v>0</v>
      </c>
      <c r="K42" s="38" t="n">
        <f aca="false">SUM(K43:K47)</f>
        <v>0</v>
      </c>
      <c r="L42" s="38" t="n">
        <f aca="false">SUM(L43:L47)</f>
        <v>0</v>
      </c>
      <c r="M42" s="38" t="n">
        <f aca="false">SUM(M43:M47)</f>
        <v>0</v>
      </c>
      <c r="N42" s="38" t="n">
        <f aca="false">SUM(N43:N47)</f>
        <v>0</v>
      </c>
      <c r="O42" s="38" t="n">
        <f aca="false">SUM(O43:O47)</f>
        <v>0</v>
      </c>
      <c r="P42" s="38" t="n">
        <f aca="false">SUM(P43:P47)</f>
        <v>0</v>
      </c>
      <c r="Q42" s="38" t="n">
        <f aca="false">SUM(Q43:Q47)</f>
        <v>0</v>
      </c>
      <c r="R42" s="38" t="n">
        <f aca="false">SUM(R43:R47)</f>
        <v>0</v>
      </c>
      <c r="S42" s="38" t="n">
        <f aca="false">SUM(S43:S47)</f>
        <v>0</v>
      </c>
      <c r="T42" s="38" t="n">
        <f aca="false">SUM(T43:T47)</f>
        <v>0</v>
      </c>
      <c r="U42" s="38" t="n">
        <f aca="false">SUM(C42:T42)</f>
        <v>64702</v>
      </c>
      <c r="V42" s="119" t="str">
        <f aca="false">IF(U42='1-Impresa_1'!H48,"OK","CHECK")</f>
        <v>CHECK</v>
      </c>
    </row>
    <row r="43" customFormat="false" ht="11.25" hidden="false" customHeight="false" outlineLevel="0" collapsed="false">
      <c r="B43" s="122" t="n">
        <f aca="false">'1-Impresa_1'!B49</f>
        <v>0</v>
      </c>
      <c r="C43" s="77"/>
      <c r="D43" s="77"/>
      <c r="E43" s="77"/>
      <c r="F43" s="77"/>
      <c r="G43" s="77"/>
      <c r="H43" s="77"/>
      <c r="I43" s="77"/>
      <c r="J43" s="77"/>
      <c r="K43" s="77"/>
      <c r="L43" s="77"/>
      <c r="M43" s="77"/>
      <c r="N43" s="77"/>
      <c r="O43" s="77"/>
      <c r="P43" s="77"/>
      <c r="Q43" s="77"/>
      <c r="R43" s="77"/>
      <c r="S43" s="77"/>
      <c r="T43" s="77"/>
      <c r="U43" s="47" t="n">
        <f aca="false">SUM(C43:T43)</f>
        <v>0</v>
      </c>
      <c r="V43" s="119" t="str">
        <f aca="false">IF(U43='1-Impresa_1'!H49,"OK","CHECK")</f>
        <v>OK</v>
      </c>
    </row>
    <row r="44" customFormat="false" ht="11.25" hidden="false" customHeight="false" outlineLevel="0" collapsed="false">
      <c r="B44" s="120" t="n">
        <f aca="false">'1-Impresa_1'!B50</f>
        <v>0</v>
      </c>
      <c r="C44" s="72"/>
      <c r="D44" s="72" t="n">
        <v>46</v>
      </c>
      <c r="E44" s="72"/>
      <c r="F44" s="72"/>
      <c r="G44" s="72"/>
      <c r="H44" s="72"/>
      <c r="I44" s="72"/>
      <c r="J44" s="72"/>
      <c r="K44" s="72"/>
      <c r="L44" s="72"/>
      <c r="M44" s="72"/>
      <c r="N44" s="72"/>
      <c r="O44" s="72"/>
      <c r="P44" s="72"/>
      <c r="Q44" s="72"/>
      <c r="R44" s="72"/>
      <c r="S44" s="72"/>
      <c r="T44" s="72"/>
      <c r="U44" s="55" t="n">
        <f aca="false">SUM(C44:T44)</f>
        <v>46</v>
      </c>
      <c r="V44" s="119" t="str">
        <f aca="false">IF(U44='1-Impresa_1'!H50,"OK","CHECK")</f>
        <v>CHECK</v>
      </c>
    </row>
    <row r="45" customFormat="false" ht="11.25" hidden="false" customHeight="false" outlineLevel="0" collapsed="false">
      <c r="B45" s="120" t="n">
        <f aca="false">'1-Impresa_1'!B51</f>
        <v>0</v>
      </c>
      <c r="C45" s="72"/>
      <c r="D45" s="72"/>
      <c r="E45" s="72"/>
      <c r="F45" s="72"/>
      <c r="G45" s="72"/>
      <c r="H45" s="72" t="n">
        <v>4</v>
      </c>
      <c r="I45" s="72"/>
      <c r="J45" s="72"/>
      <c r="K45" s="72"/>
      <c r="L45" s="72"/>
      <c r="M45" s="72"/>
      <c r="N45" s="72"/>
      <c r="O45" s="72"/>
      <c r="P45" s="72"/>
      <c r="Q45" s="72"/>
      <c r="R45" s="72"/>
      <c r="S45" s="72"/>
      <c r="T45" s="72"/>
      <c r="U45" s="55" t="n">
        <f aca="false">SUM(C45:T45)</f>
        <v>4</v>
      </c>
      <c r="V45" s="119" t="str">
        <f aca="false">IF(U45='1-Impresa_1'!H51,"OK","CHECK")</f>
        <v>CHECK</v>
      </c>
    </row>
    <row r="46" customFormat="false" ht="11.25" hidden="false" customHeight="false" outlineLevel="0" collapsed="false">
      <c r="B46" s="120" t="n">
        <f aca="false">'1-Impresa_1'!B52</f>
        <v>0</v>
      </c>
      <c r="C46" s="72"/>
      <c r="D46" s="72" t="n">
        <v>6</v>
      </c>
      <c r="E46" s="72" t="n">
        <v>64646</v>
      </c>
      <c r="F46" s="72"/>
      <c r="G46" s="72"/>
      <c r="H46" s="72"/>
      <c r="I46" s="72"/>
      <c r="J46" s="72"/>
      <c r="K46" s="72"/>
      <c r="L46" s="72"/>
      <c r="M46" s="72"/>
      <c r="N46" s="72"/>
      <c r="O46" s="72"/>
      <c r="P46" s="72"/>
      <c r="Q46" s="72"/>
      <c r="R46" s="72"/>
      <c r="S46" s="72"/>
      <c r="T46" s="72"/>
      <c r="U46" s="55" t="n">
        <f aca="false">SUM(C46:T46)</f>
        <v>64652</v>
      </c>
      <c r="V46" s="119" t="str">
        <f aca="false">IF(U46='1-Impresa_1'!H52,"OK","CHECK")</f>
        <v>CHECK</v>
      </c>
    </row>
    <row r="47" customFormat="false" ht="12" hidden="false" customHeight="false" outlineLevel="0" collapsed="false">
      <c r="B47" s="120" t="n">
        <f aca="false">'1-Impresa_1'!B53</f>
        <v>0</v>
      </c>
      <c r="C47" s="72"/>
      <c r="D47" s="72"/>
      <c r="E47" s="72"/>
      <c r="F47" s="72"/>
      <c r="G47" s="72"/>
      <c r="H47" s="72"/>
      <c r="I47" s="72"/>
      <c r="J47" s="72"/>
      <c r="K47" s="72"/>
      <c r="L47" s="72"/>
      <c r="M47" s="72"/>
      <c r="N47" s="72"/>
      <c r="O47" s="72"/>
      <c r="P47" s="72"/>
      <c r="Q47" s="72"/>
      <c r="R47" s="72"/>
      <c r="S47" s="72"/>
      <c r="T47" s="72"/>
      <c r="U47" s="55" t="n">
        <f aca="false">SUM(C47:T47)</f>
        <v>0</v>
      </c>
      <c r="V47" s="119" t="str">
        <f aca="false">IF(U47='1-Impresa_1'!H53,"OK","CHECK")</f>
        <v>OK</v>
      </c>
    </row>
    <row r="48" customFormat="false" ht="12" hidden="false" customHeight="false" outlineLevel="0" collapsed="false">
      <c r="B48" s="123" t="str">
        <f aca="false">'1-Impresa_1'!B54</f>
        <v>Spese Generali</v>
      </c>
      <c r="C48" s="38" t="n">
        <f aca="false">SUM(C49)</f>
        <v>0</v>
      </c>
      <c r="D48" s="38" t="n">
        <f aca="false">SUM(D49)</f>
        <v>0</v>
      </c>
      <c r="E48" s="38" t="n">
        <f aca="false">SUM(E49)</f>
        <v>0</v>
      </c>
      <c r="F48" s="38" t="n">
        <f aca="false">SUM(F49)</f>
        <v>0</v>
      </c>
      <c r="G48" s="38" t="n">
        <f aca="false">SUM(G49)</f>
        <v>0</v>
      </c>
      <c r="H48" s="38" t="n">
        <f aca="false">SUM(H49)</f>
        <v>0</v>
      </c>
      <c r="I48" s="38" t="n">
        <f aca="false">SUM(I49)</f>
        <v>0</v>
      </c>
      <c r="J48" s="38" t="n">
        <f aca="false">SUM(J49)</f>
        <v>0</v>
      </c>
      <c r="K48" s="38" t="n">
        <f aca="false">SUM(K49)</f>
        <v>0</v>
      </c>
      <c r="L48" s="38" t="n">
        <f aca="false">SUM(L49)</f>
        <v>0</v>
      </c>
      <c r="M48" s="38" t="n">
        <f aca="false">SUM(M49)</f>
        <v>0</v>
      </c>
      <c r="N48" s="38" t="n">
        <f aca="false">SUM(N49)</f>
        <v>0</v>
      </c>
      <c r="O48" s="38" t="n">
        <f aca="false">SUM(O49)</f>
        <v>0</v>
      </c>
      <c r="P48" s="38" t="n">
        <f aca="false">SUM(P49)</f>
        <v>0</v>
      </c>
      <c r="Q48" s="38" t="n">
        <f aca="false">SUM(Q49)</f>
        <v>0</v>
      </c>
      <c r="R48" s="38" t="n">
        <f aca="false">SUM(R49)</f>
        <v>0</v>
      </c>
      <c r="S48" s="38" t="n">
        <f aca="false">SUM(S49)</f>
        <v>0</v>
      </c>
      <c r="T48" s="38" t="n">
        <f aca="false">SUM(T49)</f>
        <v>0</v>
      </c>
      <c r="U48" s="38" t="n">
        <f aca="false">SUM(C48:T48)</f>
        <v>0</v>
      </c>
      <c r="V48" s="119" t="str">
        <f aca="false">IF(U48='1-Impresa_1'!H54,"OK","CHECK")</f>
        <v>OK</v>
      </c>
    </row>
    <row r="49" customFormat="false" ht="12" hidden="false" customHeight="false" outlineLevel="0" collapsed="false">
      <c r="B49" s="125" t="str">
        <f aca="false">'1-Impresa_1'!B55</f>
        <v>Spese generali calcolate in misura forfettaria</v>
      </c>
      <c r="C49" s="126"/>
      <c r="D49" s="126"/>
      <c r="E49" s="126"/>
      <c r="F49" s="126"/>
      <c r="G49" s="126"/>
      <c r="H49" s="126"/>
      <c r="I49" s="126"/>
      <c r="J49" s="126"/>
      <c r="K49" s="126"/>
      <c r="L49" s="126"/>
      <c r="M49" s="126"/>
      <c r="N49" s="126"/>
      <c r="O49" s="126"/>
      <c r="P49" s="126"/>
      <c r="Q49" s="126"/>
      <c r="R49" s="126"/>
      <c r="S49" s="126"/>
      <c r="T49" s="126"/>
      <c r="U49" s="127" t="n">
        <f aca="false">SUM(C49:T49)</f>
        <v>0</v>
      </c>
      <c r="V49" s="119" t="str">
        <f aca="false">IF(U49='1-Impresa_1'!H55,"OK","CHECK")</f>
        <v>OK</v>
      </c>
      <c r="X49" s="128"/>
    </row>
    <row r="50" customFormat="false" ht="12" hidden="false" customHeight="false" outlineLevel="0" collapsed="false">
      <c r="B50" s="123" t="str">
        <f aca="false">'1-Impresa_1'!B56</f>
        <v>Altri costi di esercizio</v>
      </c>
      <c r="C50" s="38" t="n">
        <f aca="false">SUM(C51:C55)</f>
        <v>0</v>
      </c>
      <c r="D50" s="38" t="n">
        <f aca="false">SUM(D51:D55)</f>
        <v>0</v>
      </c>
      <c r="E50" s="38" t="n">
        <f aca="false">SUM(E51:E55)</f>
        <v>0</v>
      </c>
      <c r="F50" s="38" t="n">
        <f aca="false">SUM(F51:F55)</f>
        <v>0</v>
      </c>
      <c r="G50" s="38" t="n">
        <f aca="false">SUM(G51:G55)</f>
        <v>0</v>
      </c>
      <c r="H50" s="38" t="n">
        <f aca="false">SUM(H51:H55)</f>
        <v>0</v>
      </c>
      <c r="I50" s="38" t="n">
        <f aca="false">SUM(I51:I55)</f>
        <v>0</v>
      </c>
      <c r="J50" s="38" t="n">
        <f aca="false">SUM(J51:J55)</f>
        <v>0</v>
      </c>
      <c r="K50" s="38" t="n">
        <f aca="false">SUM(K51:K55)</f>
        <v>0</v>
      </c>
      <c r="L50" s="38" t="n">
        <f aca="false">SUM(L51:L55)</f>
        <v>0</v>
      </c>
      <c r="M50" s="38" t="n">
        <f aca="false">SUM(M51:M55)</f>
        <v>0</v>
      </c>
      <c r="N50" s="38" t="n">
        <f aca="false">SUM(N51:N55)</f>
        <v>0</v>
      </c>
      <c r="O50" s="38" t="n">
        <f aca="false">SUM(O51:O55)</f>
        <v>0</v>
      </c>
      <c r="P50" s="38" t="n">
        <f aca="false">SUM(P51:P55)</f>
        <v>0</v>
      </c>
      <c r="Q50" s="38" t="n">
        <f aca="false">SUM(Q51:Q55)</f>
        <v>0</v>
      </c>
      <c r="R50" s="38" t="n">
        <f aca="false">SUM(R51:R55)</f>
        <v>0</v>
      </c>
      <c r="S50" s="38" t="n">
        <f aca="false">SUM(S51:S55)</f>
        <v>0</v>
      </c>
      <c r="T50" s="38" t="n">
        <f aca="false">SUM(T51:T55)</f>
        <v>0</v>
      </c>
      <c r="U50" s="38" t="n">
        <f aca="false">SUM(C50:T50)</f>
        <v>0</v>
      </c>
      <c r="V50" s="119" t="str">
        <f aca="false">IF(U50='1-Impresa_1'!H56,"OK","CHECK")</f>
        <v>OK</v>
      </c>
    </row>
    <row r="51" customFormat="false" ht="11.25" hidden="false" customHeight="false" outlineLevel="0" collapsed="false">
      <c r="B51" s="120" t="n">
        <f aca="false">'1-Impresa_1'!B57</f>
        <v>0</v>
      </c>
      <c r="C51" s="72"/>
      <c r="D51" s="72"/>
      <c r="E51" s="72"/>
      <c r="F51" s="72"/>
      <c r="G51" s="72"/>
      <c r="H51" s="72"/>
      <c r="I51" s="72"/>
      <c r="J51" s="72"/>
      <c r="K51" s="72"/>
      <c r="L51" s="72"/>
      <c r="M51" s="72"/>
      <c r="N51" s="72"/>
      <c r="O51" s="72"/>
      <c r="P51" s="72"/>
      <c r="Q51" s="72"/>
      <c r="R51" s="72"/>
      <c r="S51" s="72"/>
      <c r="T51" s="72"/>
      <c r="U51" s="55" t="n">
        <f aca="false">SUM(C51:T51)</f>
        <v>0</v>
      </c>
      <c r="V51" s="119" t="str">
        <f aca="false">IF(U51='1-Impresa_1'!H57,"OK","CHECK")</f>
        <v>OK</v>
      </c>
    </row>
    <row r="52" customFormat="false" ht="11.25" hidden="false" customHeight="false" outlineLevel="0" collapsed="false">
      <c r="B52" s="129" t="n">
        <f aca="false">'1-Impresa_1'!B58</f>
        <v>0</v>
      </c>
      <c r="C52" s="130"/>
      <c r="D52" s="130"/>
      <c r="E52" s="130"/>
      <c r="F52" s="130"/>
      <c r="G52" s="130"/>
      <c r="H52" s="130"/>
      <c r="I52" s="130"/>
      <c r="J52" s="130"/>
      <c r="K52" s="130"/>
      <c r="L52" s="130"/>
      <c r="M52" s="130"/>
      <c r="N52" s="130"/>
      <c r="O52" s="130"/>
      <c r="P52" s="130"/>
      <c r="Q52" s="130"/>
      <c r="R52" s="130"/>
      <c r="S52" s="130"/>
      <c r="T52" s="130"/>
      <c r="U52" s="55" t="n">
        <f aca="false">SUM(C52:T52)</f>
        <v>0</v>
      </c>
      <c r="V52" s="119" t="str">
        <f aca="false">IF(U52='1-Impresa_1'!H58,"OK","CHECK")</f>
        <v>OK</v>
      </c>
    </row>
    <row r="53" customFormat="false" ht="11.25" hidden="false" customHeight="false" outlineLevel="0" collapsed="false">
      <c r="B53" s="129" t="n">
        <f aca="false">'1-Impresa_1'!B59</f>
        <v>0</v>
      </c>
      <c r="C53" s="130"/>
      <c r="D53" s="130"/>
      <c r="E53" s="130"/>
      <c r="F53" s="130"/>
      <c r="G53" s="130"/>
      <c r="H53" s="130"/>
      <c r="I53" s="130"/>
      <c r="J53" s="130"/>
      <c r="K53" s="130"/>
      <c r="L53" s="130"/>
      <c r="M53" s="130"/>
      <c r="N53" s="130"/>
      <c r="O53" s="130"/>
      <c r="P53" s="130"/>
      <c r="Q53" s="130"/>
      <c r="R53" s="130"/>
      <c r="S53" s="130"/>
      <c r="T53" s="130"/>
      <c r="U53" s="55" t="n">
        <f aca="false">SUM(C53:T53)</f>
        <v>0</v>
      </c>
      <c r="V53" s="119" t="str">
        <f aca="false">IF(U53='1-Impresa_1'!H59,"OK","CHECK")</f>
        <v>OK</v>
      </c>
    </row>
    <row r="54" customFormat="false" ht="11.25" hidden="false" customHeight="false" outlineLevel="0" collapsed="false">
      <c r="B54" s="129" t="n">
        <f aca="false">'1-Impresa_1'!B60</f>
        <v>0</v>
      </c>
      <c r="C54" s="130"/>
      <c r="D54" s="130"/>
      <c r="E54" s="130"/>
      <c r="F54" s="130"/>
      <c r="G54" s="130"/>
      <c r="H54" s="130"/>
      <c r="I54" s="130"/>
      <c r="J54" s="130"/>
      <c r="K54" s="130"/>
      <c r="L54" s="130"/>
      <c r="M54" s="130"/>
      <c r="N54" s="130"/>
      <c r="O54" s="130"/>
      <c r="P54" s="130"/>
      <c r="Q54" s="130"/>
      <c r="R54" s="130"/>
      <c r="S54" s="130"/>
      <c r="T54" s="130"/>
      <c r="U54" s="55" t="n">
        <f aca="false">SUM(C54:T54)</f>
        <v>0</v>
      </c>
      <c r="V54" s="119" t="str">
        <f aca="false">IF(U54='1-Impresa_1'!H60,"OK","CHECK")</f>
        <v>OK</v>
      </c>
    </row>
    <row r="55" customFormat="false" ht="12" hidden="false" customHeight="false" outlineLevel="0" collapsed="false">
      <c r="B55" s="121" t="n">
        <f aca="false">'1-Impresa_1'!B61</f>
        <v>0</v>
      </c>
      <c r="C55" s="74"/>
      <c r="D55" s="74"/>
      <c r="E55" s="74"/>
      <c r="F55" s="74"/>
      <c r="G55" s="74"/>
      <c r="H55" s="74"/>
      <c r="I55" s="74"/>
      <c r="J55" s="74"/>
      <c r="K55" s="74"/>
      <c r="L55" s="74"/>
      <c r="M55" s="74"/>
      <c r="N55" s="74"/>
      <c r="O55" s="74"/>
      <c r="P55" s="74"/>
      <c r="Q55" s="74"/>
      <c r="R55" s="74"/>
      <c r="S55" s="74"/>
      <c r="T55" s="74"/>
      <c r="U55" s="63" t="n">
        <f aca="false">SUM(C55:T55)</f>
        <v>0</v>
      </c>
      <c r="V55" s="119" t="str">
        <f aca="false">IF(U55='1-Impresa_1'!H61,"OK","CHECK")</f>
        <v>OK</v>
      </c>
    </row>
    <row r="56" customFormat="false" ht="11.25" hidden="false" customHeight="false" outlineLevel="0" collapsed="false">
      <c r="B56" s="131"/>
      <c r="C56" s="131"/>
      <c r="D56" s="131"/>
      <c r="E56" s="131"/>
      <c r="F56" s="131"/>
      <c r="G56" s="131"/>
      <c r="H56" s="131"/>
      <c r="I56" s="131"/>
      <c r="J56" s="131"/>
      <c r="K56" s="131"/>
      <c r="L56" s="131"/>
      <c r="M56" s="131"/>
      <c r="N56" s="131"/>
      <c r="O56" s="131"/>
      <c r="P56" s="131"/>
      <c r="Q56" s="131"/>
      <c r="R56" s="131"/>
      <c r="S56" s="131"/>
      <c r="T56" s="131"/>
      <c r="U56" s="131"/>
      <c r="V56" s="119" t="str">
        <f aca="false">IF((COUNTIF(V6:V55,"check"))&gt;0,"CHECK","OK")</f>
        <v>CHECK</v>
      </c>
    </row>
    <row r="57" customFormat="false" ht="15.75" hidden="false" customHeight="false" outlineLevel="0" collapsed="false">
      <c r="B57" s="112" t="s">
        <v>68</v>
      </c>
      <c r="C57" s="113"/>
      <c r="D57" s="113"/>
      <c r="E57" s="113"/>
      <c r="F57" s="113"/>
      <c r="G57" s="113"/>
      <c r="H57" s="113"/>
      <c r="I57" s="113"/>
      <c r="J57" s="113"/>
      <c r="K57" s="113"/>
      <c r="L57" s="113"/>
      <c r="M57" s="113"/>
      <c r="N57" s="113"/>
      <c r="O57" s="113"/>
      <c r="P57" s="113"/>
      <c r="Q57" s="113"/>
      <c r="R57" s="113"/>
      <c r="S57" s="113"/>
      <c r="T57" s="113"/>
      <c r="U57" s="113"/>
      <c r="V57" s="113"/>
    </row>
    <row r="58" s="132" customFormat="true" ht="25.15" hidden="false" customHeight="true" outlineLevel="0" collapsed="false">
      <c r="B58" s="23" t="s">
        <v>69</v>
      </c>
      <c r="C58" s="23"/>
      <c r="D58" s="23"/>
      <c r="E58" s="133" t="s">
        <v>70</v>
      </c>
      <c r="F58" s="133"/>
      <c r="G58" s="134" t="str">
        <f aca="false">IF(E58="","Selezionare","OK")</f>
        <v>OK</v>
      </c>
      <c r="H58" s="134"/>
      <c r="I58" s="135"/>
      <c r="J58" s="135"/>
      <c r="K58" s="135"/>
      <c r="L58" s="135"/>
      <c r="M58" s="135"/>
      <c r="N58" s="135"/>
      <c r="O58" s="135"/>
      <c r="P58" s="135"/>
      <c r="Q58" s="135"/>
      <c r="R58" s="135"/>
      <c r="S58" s="135"/>
      <c r="T58" s="135"/>
      <c r="U58" s="135"/>
      <c r="V58" s="135"/>
    </row>
    <row r="59" customFormat="false" ht="20.1" hidden="false" customHeight="true" outlineLevel="0" collapsed="false">
      <c r="B59" s="12" t="s">
        <v>18</v>
      </c>
      <c r="C59" s="12" t="s">
        <v>50</v>
      </c>
      <c r="D59" s="13" t="s">
        <v>51</v>
      </c>
      <c r="E59" s="13" t="s">
        <v>52</v>
      </c>
      <c r="F59" s="13" t="s">
        <v>53</v>
      </c>
      <c r="G59" s="13" t="s">
        <v>54</v>
      </c>
      <c r="H59" s="13" t="s">
        <v>55</v>
      </c>
      <c r="I59" s="13" t="s">
        <v>56</v>
      </c>
      <c r="J59" s="13" t="s">
        <v>57</v>
      </c>
      <c r="K59" s="13" t="s">
        <v>58</v>
      </c>
      <c r="L59" s="13" t="s">
        <v>59</v>
      </c>
      <c r="M59" s="13" t="s">
        <v>60</v>
      </c>
      <c r="N59" s="13" t="s">
        <v>61</v>
      </c>
      <c r="O59" s="13" t="s">
        <v>62</v>
      </c>
      <c r="P59" s="13" t="s">
        <v>63</v>
      </c>
      <c r="Q59" s="13" t="s">
        <v>64</v>
      </c>
      <c r="R59" s="13" t="s">
        <v>65</v>
      </c>
      <c r="S59" s="13" t="s">
        <v>66</v>
      </c>
      <c r="T59" s="13" t="s">
        <v>67</v>
      </c>
      <c r="U59" s="136" t="s">
        <v>22</v>
      </c>
      <c r="V59" s="113"/>
    </row>
    <row r="60" customFormat="false" ht="20.1" hidden="false" customHeight="true" outlineLevel="0" collapsed="false">
      <c r="B60" s="80" t="s">
        <v>71</v>
      </c>
      <c r="C60" s="137" t="n">
        <f aca="false">C6</f>
        <v>499</v>
      </c>
      <c r="D60" s="137" t="n">
        <f aca="false">IF(OR(C60=$U$6,C60=""),"",C60+D6)</f>
        <v>556</v>
      </c>
      <c r="E60" s="137" t="n">
        <f aca="false">IF(OR(D60=$U$6,D60=""),"",D60+E6)</f>
        <v>65340</v>
      </c>
      <c r="F60" s="137" t="n">
        <f aca="false">IF(OR(E60=$U$6,E60=""),"",E60+F6)</f>
        <v>65346</v>
      </c>
      <c r="G60" s="137" t="n">
        <f aca="false">IF(OR(F60=$U$6,F60=""),"",F60+G6)</f>
        <v>65355</v>
      </c>
      <c r="H60" s="137" t="n">
        <f aca="false">IF(OR(G60=$U$6,G60=""),"",G60+H6)</f>
        <v>65371</v>
      </c>
      <c r="I60" s="137" t="n">
        <f aca="false">IF(OR(H60=$U$6,H60=""),"",H60+I6)</f>
        <v>65423</v>
      </c>
      <c r="J60" s="137" t="n">
        <f aca="false">IF(OR(I60=$U$6,I60=""),"",I60+J6)</f>
        <v>65423</v>
      </c>
      <c r="K60" s="137" t="n">
        <f aca="false">IF(OR(J60=$U$6,J60=""),"",J60+K6)</f>
        <v>65423</v>
      </c>
      <c r="L60" s="137" t="n">
        <f aca="false">IF(OR(K60=$U$6,K60=""),"",K60+L6)</f>
        <v>65493</v>
      </c>
      <c r="M60" s="137" t="n">
        <f aca="false">IF(OR(L60=$U$6,L60=""),"",L60+M6)</f>
        <v>65585</v>
      </c>
      <c r="N60" s="137" t="n">
        <f aca="false">IF(OR(M60=$U$6,M60=""),"",M60+N6)</f>
        <v>65637</v>
      </c>
      <c r="O60" s="137" t="n">
        <f aca="false">IF(OR(N60=$U$6,N60=""),"",N60+O6)</f>
        <v>70283</v>
      </c>
      <c r="P60" s="137" t="n">
        <f aca="false">IF(OR(O60=$U$6,O60=""),"",O60+P6)</f>
        <v>70353</v>
      </c>
      <c r="Q60" s="137" t="n">
        <f aca="false">IF(OR(P60=$U$6,P60=""),"",P60+Q6)</f>
        <v>70365</v>
      </c>
      <c r="R60" s="137" t="n">
        <f aca="false">IF(OR(Q60=$U$6,Q60=""),"",Q60+R6)</f>
        <v>71011</v>
      </c>
      <c r="S60" s="137" t="str">
        <f aca="false">IF(OR(R60=$U$6,R60=""),"",R60+S6)</f>
        <v/>
      </c>
      <c r="T60" s="137" t="str">
        <f aca="false">IF(OR(S60=$U$6,S60=""),"",S60+T6)</f>
        <v/>
      </c>
      <c r="U60" s="138"/>
      <c r="V60" s="113"/>
    </row>
    <row r="61" customFormat="false" ht="20.1" hidden="false" customHeight="true" outlineLevel="0" collapsed="false">
      <c r="B61" s="80" t="s">
        <v>72</v>
      </c>
      <c r="C61" s="139" t="n">
        <f aca="false">IF($U$6=0,"",C60/$U$6)</f>
        <v>0.00702708031150103</v>
      </c>
      <c r="D61" s="139" t="n">
        <f aca="false">IF(OR($U$6=0,C61=100%,C61=""),"",D60/$U$6)</f>
        <v>0.00782977285209334</v>
      </c>
      <c r="E61" s="139" t="n">
        <f aca="false">IF(OR($U$6=0,D61=100%,D61=""),"",E60/$U$6)</f>
        <v>0.920139133373703</v>
      </c>
      <c r="F61" s="139" t="n">
        <f aca="false">IF(OR($U$6=0,E61=100%,E61=""),"",F60/$U$6)</f>
        <v>0.920223627325344</v>
      </c>
      <c r="G61" s="139" t="n">
        <f aca="false">IF(OR($U$6=0,F61=100%,F61=""),"",G60/$U$6)</f>
        <v>0.920350368252806</v>
      </c>
      <c r="H61" s="139" t="n">
        <f aca="false">IF(OR($U$6=0,G61=100%,G61=""),"",H60/$U$6)</f>
        <v>0.920575685457183</v>
      </c>
      <c r="I61" s="139" t="n">
        <f aca="false">IF(OR($U$6=0,H61=100%,H61=""),"",I60/$U$6)</f>
        <v>0.921307966371407</v>
      </c>
      <c r="J61" s="139" t="n">
        <f aca="false">IF(OR($U$6=0,I61=100%,I61=""),"",J60/$U$6)</f>
        <v>0.921307966371407</v>
      </c>
      <c r="K61" s="139" t="n">
        <f aca="false">IF(OR($U$6=0,J61=100%,J61=""),"",K60/$U$6)</f>
        <v>0.921307966371407</v>
      </c>
      <c r="L61" s="139" t="n">
        <f aca="false">IF(OR($U$6=0,K61=100%,K61=""),"",L60/$U$6)</f>
        <v>0.922293729140556</v>
      </c>
      <c r="M61" s="139" t="n">
        <f aca="false">IF(OR($U$6=0,L61=100%,L61=""),"",M60/$U$6)</f>
        <v>0.923589303065722</v>
      </c>
      <c r="N61" s="139" t="n">
        <f aca="false">IF(OR($U$6=0,M61=100%,M61=""),"",N60/$U$6)</f>
        <v>0.924321583979947</v>
      </c>
      <c r="O61" s="139" t="n">
        <f aca="false">IF(OR($U$6=0,N61=100%,N61=""),"",O60/$U$6)</f>
        <v>0.989748067200856</v>
      </c>
      <c r="P61" s="139" t="n">
        <f aca="false">IF(OR($U$6=0,O61=100%,O61=""),"",P60/$U$6)</f>
        <v>0.990733829970005</v>
      </c>
      <c r="Q61" s="139" t="n">
        <f aca="false">IF(OR($U$6=0,P61=100%,P61=""),"",Q60/$U$6)</f>
        <v>0.990902817873287</v>
      </c>
      <c r="R61" s="139" t="n">
        <f aca="false">IF(OR($U$6=0,Q61=100%,Q61=""),"",R60/$U$6)</f>
        <v>1</v>
      </c>
      <c r="S61" s="139" t="str">
        <f aca="false">IF(OR($U$6=0,R61=100%,R61=""),"",S60/$U$6)</f>
        <v/>
      </c>
      <c r="T61" s="139" t="str">
        <f aca="false">IF(OR($U$6=0,S61=100%,S61=""),"",T60/$U$6)</f>
        <v/>
      </c>
      <c r="U61" s="140"/>
      <c r="V61" s="113"/>
    </row>
    <row r="62" customFormat="false" ht="35.1" hidden="false" customHeight="true" outlineLevel="0" collapsed="false">
      <c r="B62" s="141" t="s">
        <v>73</v>
      </c>
      <c r="C62" s="142" t="str">
        <f aca="false">IF(OR(U6=0,E58&lt;&gt;"1 - con anticipazione"),"",IF(C61=100%,'1-Impresa_1'!$L$69,IF(C61&gt;=50%,(90%*'1-Impresa_1'!$L$69),40%*'1-Impresa_1'!$L$69)))</f>
        <v/>
      </c>
      <c r="D62" s="142" t="str">
        <f aca="false">IF(OR($E$58&lt;&gt;"1 - con anticipazione",$U$6=0),"",IF(AND(D61=100%,C64=(90%*'1-Impresa_1'!$L$69)),(10%*'1-Impresa_1'!$L$69),IF(AND(D61=100%,C64=(40%*'1-Impresa_1'!$L$69)),(60%*'1-Impresa_1'!$L$69),IF(AND(D61=100%,C64=0),'1-Impresa_1'!$L$69,IF(AND(D61&gt;=50%,D61&lt;100%,C64&lt;(90%*'1-Impresa_1'!$L$69)),(50%*'1-Impresa_1'!$L$69),0)))))</f>
        <v/>
      </c>
      <c r="E62" s="142" t="str">
        <f aca="false">IF(OR($E$58&lt;&gt;"1 - con anticipazione",$U$6=0),"",IF(AND(E61=100%,D64=(90%*'1-Impresa_1'!$L$69)),(10%*'1-Impresa_1'!$L$69),IF(AND(E61=100%,D64=(40%*'1-Impresa_1'!$L$69)),(60%*'1-Impresa_1'!$L$69),IF(AND(E61=100%,D64=0),'1-Impresa_1'!$L$69,IF(AND(E61&gt;=50%,E61&lt;100%,D64&lt;(90%*'1-Impresa_1'!$L$69)),(50%*'1-Impresa_1'!$L$69),0)))))</f>
        <v/>
      </c>
      <c r="F62" s="142" t="str">
        <f aca="false">IF(OR($E$58&lt;&gt;"1 - con anticipazione",$U$6=0),"",IF(AND(F61=100%,E64=(90%*'1-Impresa_1'!$L$69)),(10%*'1-Impresa_1'!$L$69),IF(AND(F61=100%,E64=(40%*'1-Impresa_1'!$L$69)),(60%*'1-Impresa_1'!$L$69),IF(AND(F61=100%,E64=0),'1-Impresa_1'!$L$69,IF(AND(F61&gt;=50%,F61&lt;100%,E64&lt;(90%*'1-Impresa_1'!$L$69)),(50%*'1-Impresa_1'!$L$69),0)))))</f>
        <v/>
      </c>
      <c r="G62" s="142" t="str">
        <f aca="false">IF(OR($E$58&lt;&gt;"1 - con anticipazione",$U$6=0),"",IF(AND(G61=100%,F64=(90%*'1-Impresa_1'!$L$69)),(10%*'1-Impresa_1'!$L$69),IF(AND(G61=100%,F64=(40%*'1-Impresa_1'!$L$69)),(60%*'1-Impresa_1'!$L$69),IF(AND(G61=100%,F64=0),'1-Impresa_1'!$L$69,IF(AND(G61&gt;=50%,G61&lt;100%,F64&lt;(90%*'1-Impresa_1'!$L$69)),(50%*'1-Impresa_1'!$L$69),0)))))</f>
        <v/>
      </c>
      <c r="H62" s="142" t="str">
        <f aca="false">IF(OR($E$58&lt;&gt;"1 - con anticipazione",$U$6=0),"",IF(AND(H61=100%,G64=(90%*'1-Impresa_1'!$L$69)),(10%*'1-Impresa_1'!$L$69),IF(AND(H61=100%,G64=(40%*'1-Impresa_1'!$L$69)),(60%*'1-Impresa_1'!$L$69),IF(AND(H61=100%,G64=0),'1-Impresa_1'!$L$69,IF(AND(H61&gt;=50%,H61&lt;100%,G64&lt;(90%*'1-Impresa_1'!$L$69)),(50%*'1-Impresa_1'!$L$69),0)))))</f>
        <v/>
      </c>
      <c r="I62" s="142" t="str">
        <f aca="false">IF(OR($E$58&lt;&gt;"1 - con anticipazione",$U$6=0),"",IF(AND(I61=100%,H64=(90%*'1-Impresa_1'!$L$69)),(10%*'1-Impresa_1'!$L$69),IF(AND(I61=100%,H64=(40%*'1-Impresa_1'!$L$69)),(60%*'1-Impresa_1'!$L$69),IF(AND(I61=100%,H64=0),'1-Impresa_1'!$L$69,IF(AND(I61&gt;=50%,I61&lt;100%,H64&lt;(90%*'1-Impresa_1'!$L$69)),(50%*'1-Impresa_1'!$L$69),0)))))</f>
        <v/>
      </c>
      <c r="J62" s="142" t="str">
        <f aca="false">IF(OR($E$58&lt;&gt;"1 - con anticipazione",$U$6=0),"",IF(AND(J61=100%,I64=(90%*'1-Impresa_1'!$L$69)),(10%*'1-Impresa_1'!$L$69),IF(AND(J61=100%,I64=(40%*'1-Impresa_1'!$L$69)),(60%*'1-Impresa_1'!$L$69),IF(AND(J61=100%,I64=0),'1-Impresa_1'!$L$69,IF(AND(J61&gt;=50%,J61&lt;100%,I64&lt;(90%*'1-Impresa_1'!$L$69)),(50%*'1-Impresa_1'!$L$69),0)))))</f>
        <v/>
      </c>
      <c r="K62" s="142" t="str">
        <f aca="false">IF(OR($E$58&lt;&gt;"1 - con anticipazione",$U$6=0),"",IF(AND(K61=100%,J64=(90%*'1-Impresa_1'!$L$69)),(10%*'1-Impresa_1'!$L$69),IF(AND(K61=100%,J64=(40%*'1-Impresa_1'!$L$69)),(60%*'1-Impresa_1'!$L$69),IF(AND(K61=100%,J64=0),'1-Impresa_1'!$L$69,IF(AND(K61&gt;=50%,K61&lt;100%,J64&lt;(90%*'1-Impresa_1'!$L$69)),(50%*'1-Impresa_1'!$L$69),0)))))</f>
        <v/>
      </c>
      <c r="L62" s="142" t="str">
        <f aca="false">IF(OR($E$58&lt;&gt;"1 - con anticipazione",$U$6=0),"",IF(AND(L61=100%,K64=(90%*'1-Impresa_1'!$L$69)),(10%*'1-Impresa_1'!$L$69),IF(AND(L61=100%,K64=(40%*'1-Impresa_1'!$L$69)),(60%*'1-Impresa_1'!$L$69),IF(AND(L61=100%,K64=0),'1-Impresa_1'!$L$69,IF(AND(L61&gt;=50%,L61&lt;100%,K64&lt;(90%*'1-Impresa_1'!$L$69)),(50%*'1-Impresa_1'!$L$69),0)))))</f>
        <v/>
      </c>
      <c r="M62" s="142" t="str">
        <f aca="false">IF(OR($E$58&lt;&gt;"1 - con anticipazione",$U$6=0),"",IF(AND(M61=100%,L64=(90%*'1-Impresa_1'!$L$69)),(10%*'1-Impresa_1'!$L$69),IF(AND(M61=100%,L64=(40%*'1-Impresa_1'!$L$69)),(60%*'1-Impresa_1'!$L$69),IF(AND(M61=100%,L64=0),'1-Impresa_1'!$L$69,IF(AND(M61&gt;=50%,M61&lt;100%,L64&lt;(90%*'1-Impresa_1'!$L$69)),(50%*'1-Impresa_1'!$L$69),0)))))</f>
        <v/>
      </c>
      <c r="N62" s="142" t="str">
        <f aca="false">IF(OR($E$58&lt;&gt;"1 - con anticipazione",$U$6=0),"",IF(AND(N61=100%,M64=(90%*'1-Impresa_1'!$L$69)),(10%*'1-Impresa_1'!$L$69),IF(AND(N61=100%,M64=(40%*'1-Impresa_1'!$L$69)),(60%*'1-Impresa_1'!$L$69),IF(AND(N61=100%,M64=0),'1-Impresa_1'!$L$69,IF(AND(N61&gt;=50%,N61&lt;100%,M64&lt;(90%*'1-Impresa_1'!$L$69)),(50%*'1-Impresa_1'!$L$69),0)))))</f>
        <v/>
      </c>
      <c r="O62" s="142" t="str">
        <f aca="false">IF(OR($E$58&lt;&gt;"1 - con anticipazione",$U$6=0),"",IF(AND(O61=100%,N64=(90%*'1-Impresa_1'!$L$69)),(10%*'1-Impresa_1'!$L$69),IF(AND(O61=100%,N64=(40%*'1-Impresa_1'!$L$69)),(60%*'1-Impresa_1'!$L$69),IF(AND(O61=100%,N64=0),'1-Impresa_1'!$L$69,IF(AND(O61&gt;=50%,O61&lt;100%,N64&lt;(90%*'1-Impresa_1'!$L$69)),(50%*'1-Impresa_1'!$L$69),0)))))</f>
        <v/>
      </c>
      <c r="P62" s="142" t="str">
        <f aca="false">IF(OR($E$58&lt;&gt;"1 - con anticipazione",$U$6=0),"",IF(AND(P61=100%,O64=(90%*'1-Impresa_1'!$L$69)),(10%*'1-Impresa_1'!$L$69),IF(AND(P61=100%,O64=(40%*'1-Impresa_1'!$L$69)),(60%*'1-Impresa_1'!$L$69),IF(AND(P61=100%,O64=0),'1-Impresa_1'!$L$69,IF(AND(P61&gt;=50%,P61&lt;100%,O64&lt;(90%*'1-Impresa_1'!$L$69)),(50%*'1-Impresa_1'!$L$69),0)))))</f>
        <v/>
      </c>
      <c r="Q62" s="142" t="str">
        <f aca="false">IF(OR($E$58&lt;&gt;"1 - con anticipazione",$U$6=0),"",IF(AND(Q61=100%,P64=(90%*'1-Impresa_1'!$L$69)),(10%*'1-Impresa_1'!$L$69),IF(AND(Q61=100%,P64=(40%*'1-Impresa_1'!$L$69)),(60%*'1-Impresa_1'!$L$69),IF(AND(Q61=100%,P64=0),'1-Impresa_1'!$L$69,IF(AND(Q61&gt;=50%,Q61&lt;100%,P64&lt;(90%*'1-Impresa_1'!$L$69)),(50%*'1-Impresa_1'!$L$69),0)))))</f>
        <v/>
      </c>
      <c r="R62" s="142" t="str">
        <f aca="false">IF(OR($E$58&lt;&gt;"1 - con anticipazione",$U$6=0),"",IF(AND(R61=100%,Q64=(90%*'1-Impresa_1'!$L$69)),(10%*'1-Impresa_1'!$L$69),IF(AND(R61=100%,Q64=(40%*'1-Impresa_1'!$L$69)),(60%*'1-Impresa_1'!$L$69),IF(AND(R61=100%,Q64=0),'1-Impresa_1'!$L$69,IF(AND(R61&gt;=50%,R61&lt;100%,Q64&lt;(90%*'1-Impresa_1'!$L$69)),(50%*'1-Impresa_1'!$L$69),0)))))</f>
        <v/>
      </c>
      <c r="S62" s="142" t="str">
        <f aca="false">IF(OR($E$58&lt;&gt;"1 - con anticipazione",$U$6=0),"",IF(AND(S61=100%,R64=(90%*'1-Impresa_1'!$L$69)),(10%*'1-Impresa_1'!$L$69),IF(AND(S61=100%,R64=(40%*'1-Impresa_1'!$L$69)),(60%*'1-Impresa_1'!$L$69),IF(AND(S61=100%,R64=0),'1-Impresa_1'!$L$69,IF(AND(S61&gt;=50%,S61&lt;100%,R64&lt;(90%*'1-Impresa_1'!$L$69)),(50%*'1-Impresa_1'!$L$69),0)))))</f>
        <v/>
      </c>
      <c r="T62" s="142" t="str">
        <f aca="false">IF(OR($E$58&lt;&gt;"1 - con anticipazione",$U$6=0),"",IF(AND(T61=100%,S64=(90%*'1-Impresa_1'!$L$69)),(10%*'1-Impresa_1'!$L$69),IF(AND(T61=100%,S64=(40%*'1-Impresa_1'!$L$69)),(60%*'1-Impresa_1'!$L$69),IF(AND(T61=100%,S64=0),'1-Impresa_1'!$L$69,IF(AND(T61&gt;=50%,T61&lt;100%,S64&lt;(90%*'1-Impresa_1'!$L$69)),(50%*'1-Impresa_1'!$L$69),0)))))</f>
        <v/>
      </c>
      <c r="U62" s="143" t="n">
        <f aca="false">SUM(C62:T62)</f>
        <v>0</v>
      </c>
      <c r="V62" s="144" t="str">
        <f aca="false">IF(E58=Elenco!I7,"",IF(AND(E58=Elenco!I6,'1-Impresa_1'!L69&gt;0,U62='1-Impresa_1'!L69),"OK","Check"))</f>
        <v/>
      </c>
    </row>
    <row r="63" customFormat="false" ht="35.1" hidden="false" customHeight="true" outlineLevel="0" collapsed="false">
      <c r="B63" s="141" t="s">
        <v>74</v>
      </c>
      <c r="C63" s="142" t="n">
        <f aca="false">IF(OR($E$58&lt;&gt;"2 - avanzamento lavori",$U$6=0),"",IF(AND(C61&gt;=40%,C61&lt;90%),(40%*'1-Impresa_1'!$L$69),IF(C61=100%,'1-Impresa_1'!$L$69,IF(C61&gt;=90%,(90%*'1-Impresa_1'!$L$69),0))))</f>
        <v>0</v>
      </c>
      <c r="D63" s="142" t="n">
        <f aca="false">IF(OR($E$58&lt;&gt;"2 - avanzamento lavori",$U$6=0),"",IF(AND(D61=100%,C64=(90%*'1-Impresa_1'!$L$69)),(10%*'1-Impresa_1'!$L$69),IF(AND(D61=100%,C64=(40%*'1-Impresa_1'!$L$69)),(60%*'1-Impresa_1'!$L$69),IF(AND(D61=100%,C64=0),'1-Impresa_1'!$L$69,IF(AND(D61&gt;=90%,D61&lt;100%,C64=0),(90%*'1-Impresa_1'!$L$69),IF(AND(D61&gt;=40%,D61&lt;90%,C64&lt;(40%*'1-Impresa_1'!$L$69)),(40%*'1-Impresa_1'!$L$69),IF(AND(D61&gt;=90%,D61&lt;100%,C64=(40%*'1-Impresa_1'!$L$69)),(50%*'1-Impresa_1'!$L$69),0)))))))</f>
        <v>0</v>
      </c>
      <c r="E63" s="142" t="n">
        <f aca="false">IF(OR($E$58&lt;&gt;"2 - avanzamento lavori",$U$6=0),"",IF(AND(E61=100%,D64=(90%*'1-Impresa_1'!$L$69)),(10%*'1-Impresa_1'!$L$69),IF(AND(E61=100%,D64=(40%*'1-Impresa_1'!$L$69)),(60%*'1-Impresa_1'!$L$69),IF(AND(E61=100%,D64=0),'1-Impresa_1'!$L$69,IF(AND(E61&gt;=90%,E61&lt;100%,D64=0),(90%*'1-Impresa_1'!$L$69),IF(AND(E61&gt;=40%,E61&lt;90%,D64&lt;(40%*'1-Impresa_1'!$L$69)),(40%*'1-Impresa_1'!$L$69),IF(AND(E61&gt;=90%,E61&lt;100%,D64=(40%*'1-Impresa_1'!$L$69)),(50%*'1-Impresa_1'!$L$69),0)))))))</f>
        <v>0</v>
      </c>
      <c r="F63" s="142" t="n">
        <f aca="false">IF(OR($E$58&lt;&gt;"2 - avanzamento lavori",$U$6=0),"",IF(AND(F61=100%,E64=(90%*'1-Impresa_1'!$L$69)),(10%*'1-Impresa_1'!$L$69),IF(AND(F61=100%,E64=(40%*'1-Impresa_1'!$L$69)),(60%*'1-Impresa_1'!$L$69),IF(AND(F61=100%,E64=0),'1-Impresa_1'!$L$69,IF(AND(F61&gt;=90%,F61&lt;100%,E64=0),(90%*'1-Impresa_1'!$L$69),IF(AND(F61&gt;=40%,F61&lt;90%,E64&lt;(40%*'1-Impresa_1'!$L$69)),(40%*'1-Impresa_1'!$L$69),IF(AND(F61&gt;=90%,F61&lt;100%,E64=(40%*'1-Impresa_1'!$L$69)),(50%*'1-Impresa_1'!$L$69),0)))))))</f>
        <v>0</v>
      </c>
      <c r="G63" s="142" t="n">
        <f aca="false">IF(OR($E$58&lt;&gt;"2 - avanzamento lavori",$U$6=0),"",IF(AND(G61=100%,F64=(90%*'1-Impresa_1'!$L$69)),(10%*'1-Impresa_1'!$L$69),IF(AND(G61=100%,F64=(40%*'1-Impresa_1'!$L$69)),(60%*'1-Impresa_1'!$L$69),IF(AND(G61=100%,F64=0),'1-Impresa_1'!$L$69,IF(AND(G61&gt;=90%,G61&lt;100%,F64=0),(90%*'1-Impresa_1'!$L$69),IF(AND(G61&gt;=40%,G61&lt;90%,F64&lt;(40%*'1-Impresa_1'!$L$69)),(40%*'1-Impresa_1'!$L$69),IF(AND(G61&gt;=90%,G61&lt;100%,F64=(40%*'1-Impresa_1'!$L$69)),(50%*'1-Impresa_1'!$L$69),0)))))))</f>
        <v>0</v>
      </c>
      <c r="H63" s="142" t="n">
        <f aca="false">IF(OR($E$58&lt;&gt;"2 - avanzamento lavori",$U$6=0),"",IF(AND(H61=100%,G64=(90%*'1-Impresa_1'!$L$69)),(10%*'1-Impresa_1'!$L$69),IF(AND(H61=100%,G64=(40%*'1-Impresa_1'!$L$69)),(60%*'1-Impresa_1'!$L$69),IF(AND(H61=100%,G64=0),'1-Impresa_1'!$L$69,IF(AND(H61&gt;=90%,H61&lt;100%,G64=0),(90%*'1-Impresa_1'!$L$69),IF(AND(H61&gt;=40%,H61&lt;90%,G64&lt;(40%*'1-Impresa_1'!$L$69)),(40%*'1-Impresa_1'!$L$69),IF(AND(H61&gt;=90%,H61&lt;100%,G64=(40%*'1-Impresa_1'!$L$69)),(50%*'1-Impresa_1'!$L$69),0)))))))</f>
        <v>0</v>
      </c>
      <c r="I63" s="142" t="n">
        <f aca="false">IF(OR($E$58&lt;&gt;"2 - avanzamento lavori",$U$6=0),"",IF(AND(I61=100%,H64=(90%*'1-Impresa_1'!$L$69)),(10%*'1-Impresa_1'!$L$69),IF(AND(I61=100%,H64=(40%*'1-Impresa_1'!$L$69)),(60%*'1-Impresa_1'!$L$69),IF(AND(I61=100%,H64=0),'1-Impresa_1'!$L$69,IF(AND(I61&gt;=90%,I61&lt;100%,H64=0),(90%*'1-Impresa_1'!$L$69),IF(AND(I61&gt;=40%,I61&lt;90%,H64&lt;(40%*'1-Impresa_1'!$L$69)),(40%*'1-Impresa_1'!$L$69),IF(AND(I61&gt;=90%,I61&lt;100%,H64=(40%*'1-Impresa_1'!$L$69)),(50%*'1-Impresa_1'!$L$69),0)))))))</f>
        <v>0</v>
      </c>
      <c r="J63" s="142" t="n">
        <f aca="false">IF(OR($E$58&lt;&gt;"2 - avanzamento lavori",$U$6=0),"",IF(AND(J61=100%,I64=(90%*'1-Impresa_1'!$L$69)),(10%*'1-Impresa_1'!$L$69),IF(AND(J61=100%,I64=(40%*'1-Impresa_1'!$L$69)),(60%*'1-Impresa_1'!$L$69),IF(AND(J61=100%,I64=0),'1-Impresa_1'!$L$69,IF(AND(J61&gt;=90%,J61&lt;100%,I64=0),(90%*'1-Impresa_1'!$L$69),IF(AND(J61&gt;=40%,J61&lt;90%,I64&lt;(40%*'1-Impresa_1'!$L$69)),(40%*'1-Impresa_1'!$L$69),IF(AND(J61&gt;=90%,J61&lt;100%,I64=(40%*'1-Impresa_1'!$L$69)),(50%*'1-Impresa_1'!$L$69),0)))))))</f>
        <v>0</v>
      </c>
      <c r="K63" s="142" t="n">
        <f aca="false">IF(OR($E$58&lt;&gt;"2 - avanzamento lavori",$U$6=0),"",IF(AND(K61=100%,J64=(90%*'1-Impresa_1'!$L$69)),(10%*'1-Impresa_1'!$L$69),IF(AND(K61=100%,J64=(40%*'1-Impresa_1'!$L$69)),(60%*'1-Impresa_1'!$L$69),IF(AND(K61=100%,J64=0),'1-Impresa_1'!$L$69,IF(AND(K61&gt;=90%,K61&lt;100%,J64=0),(90%*'1-Impresa_1'!$L$69),IF(AND(K61&gt;=40%,K61&lt;90%,J64&lt;(40%*'1-Impresa_1'!$L$69)),(40%*'1-Impresa_1'!$L$69),IF(AND(K61&gt;=90%,K61&lt;100%,J64=(40%*'1-Impresa_1'!$L$69)),(50%*'1-Impresa_1'!$L$69),0)))))))</f>
        <v>0</v>
      </c>
      <c r="L63" s="142" t="n">
        <f aca="false">IF(OR($E$58&lt;&gt;"2 - avanzamento lavori",$U$6=0),"",IF(AND(L61=100%,K64=(90%*'1-Impresa_1'!$L$69)),(10%*'1-Impresa_1'!$L$69),IF(AND(L61=100%,K64=(40%*'1-Impresa_1'!$L$69)),(60%*'1-Impresa_1'!$L$69),IF(AND(L61=100%,K64=0),'1-Impresa_1'!$L$69,IF(AND(L61&gt;=90%,L61&lt;100%,K64=0),(90%*'1-Impresa_1'!$L$69),IF(AND(L61&gt;=40%,L61&lt;90%,K64&lt;(40%*'1-Impresa_1'!$L$69)),(40%*'1-Impresa_1'!$L$69),IF(AND(L61&gt;=90%,L61&lt;100%,K64=(40%*'1-Impresa_1'!$L$69)),(50%*'1-Impresa_1'!$L$69),0)))))))</f>
        <v>0</v>
      </c>
      <c r="M63" s="142" t="n">
        <f aca="false">IF(OR($E$58&lt;&gt;"2 - avanzamento lavori",$U$6=0),"",IF(AND(M61=100%,L64=(90%*'1-Impresa_1'!$L$69)),(10%*'1-Impresa_1'!$L$69),IF(AND(M61=100%,L64=(40%*'1-Impresa_1'!$L$69)),(60%*'1-Impresa_1'!$L$69),IF(AND(M61=100%,L64=0),'1-Impresa_1'!$L$69,IF(AND(M61&gt;=90%,M61&lt;100%,L64=0),(90%*'1-Impresa_1'!$L$69),IF(AND(M61&gt;=40%,M61&lt;90%,L64&lt;(40%*'1-Impresa_1'!$L$69)),(40%*'1-Impresa_1'!$L$69),IF(AND(M61&gt;=90%,M61&lt;100%,L64=(40%*'1-Impresa_1'!$L$69)),(50%*'1-Impresa_1'!$L$69),0)))))))</f>
        <v>0</v>
      </c>
      <c r="N63" s="142" t="n">
        <f aca="false">IF(OR($E$58&lt;&gt;"2 - avanzamento lavori",$U$6=0),"",IF(AND(N61=100%,M64=(90%*'1-Impresa_1'!$L$69)),(10%*'1-Impresa_1'!$L$69),IF(AND(N61=100%,M64=(40%*'1-Impresa_1'!$L$69)),(60%*'1-Impresa_1'!$L$69),IF(AND(N61=100%,M64=0),'1-Impresa_1'!$L$69,IF(AND(N61&gt;=90%,N61&lt;100%,M64=0),(90%*'1-Impresa_1'!$L$69),IF(AND(N61&gt;=40%,N61&lt;90%,M64&lt;(40%*'1-Impresa_1'!$L$69)),(40%*'1-Impresa_1'!$L$69),IF(AND(N61&gt;=90%,N61&lt;100%,M64=(40%*'1-Impresa_1'!$L$69)),(50%*'1-Impresa_1'!$L$69),0)))))))</f>
        <v>0</v>
      </c>
      <c r="O63" s="142" t="n">
        <f aca="false">IF(OR($E$58&lt;&gt;"2 - avanzamento lavori",$U$6=0),"",IF(AND(O61=100%,N64=(90%*'1-Impresa_1'!$L$69)),(10%*'1-Impresa_1'!$L$69),IF(AND(O61=100%,N64=(40%*'1-Impresa_1'!$L$69)),(60%*'1-Impresa_1'!$L$69),IF(AND(O61=100%,N64=0),'1-Impresa_1'!$L$69,IF(AND(O61&gt;=90%,O61&lt;100%,N64=0),(90%*'1-Impresa_1'!$L$69),IF(AND(O61&gt;=40%,O61&lt;90%,N64&lt;(40%*'1-Impresa_1'!$L$69)),(40%*'1-Impresa_1'!$L$69),IF(AND(O61&gt;=90%,O61&lt;100%,N64=(40%*'1-Impresa_1'!$L$69)),(50%*'1-Impresa_1'!$L$69),0)))))))</f>
        <v>0</v>
      </c>
      <c r="P63" s="142" t="n">
        <f aca="false">IF(OR($E$58&lt;&gt;"2 - avanzamento lavori",$U$6=0),"",IF(AND(P61=100%,O64=(90%*'1-Impresa_1'!$L$69)),(10%*'1-Impresa_1'!$L$69),IF(AND(P61=100%,O64=(40%*'1-Impresa_1'!$L$69)),(60%*'1-Impresa_1'!$L$69),IF(AND(P61=100%,O64=0),'1-Impresa_1'!$L$69,IF(AND(P61&gt;=90%,P61&lt;100%,O64=0),(90%*'1-Impresa_1'!$L$69),IF(AND(P61&gt;=40%,P61&lt;90%,O64&lt;(40%*'1-Impresa_1'!$L$69)),(40%*'1-Impresa_1'!$L$69),IF(AND(P61&gt;=90%,P61&lt;100%,O64=(40%*'1-Impresa_1'!$L$69)),(50%*'1-Impresa_1'!$L$69),0)))))))</f>
        <v>0</v>
      </c>
      <c r="Q63" s="142" t="n">
        <f aca="false">IF(OR($E$58&lt;&gt;"2 - avanzamento lavori",$U$6=0),"",IF(AND(Q61=100%,P64=(90%*'1-Impresa_1'!$L$69)),(10%*'1-Impresa_1'!$L$69),IF(AND(Q61=100%,P64=(40%*'1-Impresa_1'!$L$69)),(60%*'1-Impresa_1'!$L$69),IF(AND(Q61=100%,P64=0),'1-Impresa_1'!$L$69,IF(AND(Q61&gt;=90%,Q61&lt;100%,P64=0),(90%*'1-Impresa_1'!$L$69),IF(AND(Q61&gt;=40%,Q61&lt;90%,P64&lt;(40%*'1-Impresa_1'!$L$69)),(40%*'1-Impresa_1'!$L$69),IF(AND(Q61&gt;=90%,Q61&lt;100%,P64=(40%*'1-Impresa_1'!$L$69)),(50%*'1-Impresa_1'!$L$69),0)))))))</f>
        <v>0</v>
      </c>
      <c r="R63" s="142" t="n">
        <f aca="false">IF(OR($E$58&lt;&gt;"2 - avanzamento lavori",$U$6=0),"",IF(AND(R61=100%,Q64=(90%*'1-Impresa_1'!$L$69)),(10%*'1-Impresa_1'!$L$69),IF(AND(R61=100%,Q64=(40%*'1-Impresa_1'!$L$69)),(60%*'1-Impresa_1'!$L$69),IF(AND(R61=100%,Q64=0),'1-Impresa_1'!$L$69,IF(AND(R61&gt;=90%,R61&lt;100%,Q64=0),(90%*'1-Impresa_1'!$L$69),IF(AND(R61&gt;=40%,R61&lt;90%,Q64&lt;(40%*'1-Impresa_1'!$L$69)),(40%*'1-Impresa_1'!$L$69),IF(AND(R61&gt;=90%,R61&lt;100%,Q64=(40%*'1-Impresa_1'!$L$69)),(50%*'1-Impresa_1'!$L$69),0)))))))</f>
        <v>0</v>
      </c>
      <c r="S63" s="142" t="n">
        <f aca="false">IF(OR($E$58&lt;&gt;"2 - avanzamento lavori",$U$6=0),"",IF(AND(S61=100%,R64=(90%*'1-Impresa_1'!$L$69)),(10%*'1-Impresa_1'!$L$69),IF(AND(S61=100%,R64=(40%*'1-Impresa_1'!$L$69)),(60%*'1-Impresa_1'!$L$69),IF(AND(S61=100%,R64=0),'1-Impresa_1'!$L$69,IF(AND(S61&gt;=90%,S61&lt;100%,R64=0),(90%*'1-Impresa_1'!$L$69),IF(AND(S61&gt;=40%,S61&lt;90%,R64&lt;(40%*'1-Impresa_1'!$L$69)),(40%*'1-Impresa_1'!$L$69),IF(AND(S61&gt;=90%,S61&lt;100%,R64=(40%*'1-Impresa_1'!$L$69)),(50%*'1-Impresa_1'!$L$69),0)))))))</f>
        <v>0</v>
      </c>
      <c r="T63" s="142" t="n">
        <f aca="false">IF(OR($E$58&lt;&gt;"2 - avanzamento lavori",$U$6=0),"",IF(AND(T61=100%,S64=(90%*'1-Impresa_1'!$L$69)),(10%*'1-Impresa_1'!$L$69),IF(AND(T61=100%,S64=(40%*'1-Impresa_1'!$L$69)),(60%*'1-Impresa_1'!$L$69),IF(AND(T61=100%,S64=0),'1-Impresa_1'!$L$69,IF(AND(T61&gt;=90%,T61&lt;100%,S64=0),(90%*'1-Impresa_1'!$L$69),IF(AND(T61&gt;=40%,T61&lt;90%,S64&lt;(40%*'1-Impresa_1'!$L$69)),(40%*'1-Impresa_1'!$L$69),IF(AND(T61&gt;=90%,T61&lt;100%,S64=(40%*'1-Impresa_1'!$L$69)),(50%*'1-Impresa_1'!$L$69),0)))))))</f>
        <v>0</v>
      </c>
      <c r="U63" s="143" t="n">
        <f aca="false">SUM(C63:T63)</f>
        <v>0</v>
      </c>
      <c r="V63" s="145" t="str">
        <f aca="false">IF(E58=Elenco!I6,"",IF(AND(E58=Elenco!I7,'1-Impresa_1'!L69&gt;0,U63='1-Impresa_1'!L69),"OK","Check"))</f>
        <v>Check</v>
      </c>
    </row>
    <row r="64" customFormat="false" ht="20.1" hidden="false" customHeight="true" outlineLevel="0" collapsed="false">
      <c r="B64" s="117" t="s">
        <v>75</v>
      </c>
      <c r="C64" s="118" t="n">
        <f aca="false">IF(C62&lt;&gt;"",C62,IF(C63&lt;&gt;"",C63,0))</f>
        <v>0</v>
      </c>
      <c r="D64" s="118" t="n">
        <f aca="false">IF(D62&lt;&gt;"",(D62+C64),IF(D63&lt;&gt;"",(D63+C64),0))</f>
        <v>0</v>
      </c>
      <c r="E64" s="118" t="n">
        <f aca="false">IF(E62&lt;&gt;"",(E62+D64),IF(E63&lt;&gt;"",(E63+D64),0))</f>
        <v>0</v>
      </c>
      <c r="F64" s="118" t="n">
        <f aca="false">IF(F62&lt;&gt;"",(F62+E64),IF(F63&lt;&gt;"",(F63+E64),0))</f>
        <v>0</v>
      </c>
      <c r="G64" s="118" t="n">
        <f aca="false">IF(G62&lt;&gt;"",(G62+F64),IF(G63&lt;&gt;"",(G63+F64),0))</f>
        <v>0</v>
      </c>
      <c r="H64" s="118" t="n">
        <f aca="false">IF(H62&lt;&gt;"",(H62+G64),IF(H63&lt;&gt;"",(H63+G64),0))</f>
        <v>0</v>
      </c>
      <c r="I64" s="118" t="n">
        <f aca="false">IF(I62&lt;&gt;"",(I62+H64),IF(I63&lt;&gt;"",(I63+H64),0))</f>
        <v>0</v>
      </c>
      <c r="J64" s="118" t="n">
        <f aca="false">IF(J62&lt;&gt;"",(J62+I64),IF(J63&lt;&gt;"",(J63+I64),0))</f>
        <v>0</v>
      </c>
      <c r="K64" s="118" t="n">
        <f aca="false">IF(K62&lt;&gt;"",(K62+J64),IF(K63&lt;&gt;"",(K63+J64),0))</f>
        <v>0</v>
      </c>
      <c r="L64" s="118" t="n">
        <f aca="false">IF(L62&lt;&gt;"",(L62+K64),IF(L63&lt;&gt;"",(L63+K64),0))</f>
        <v>0</v>
      </c>
      <c r="M64" s="118" t="n">
        <f aca="false">IF(M62&lt;&gt;"",(M62+L64),IF(M63&lt;&gt;"",(M63+L64),0))</f>
        <v>0</v>
      </c>
      <c r="N64" s="118" t="n">
        <f aca="false">IF(N62&lt;&gt;"",(N62+M64),IF(N63&lt;&gt;"",(N63+M64),0))</f>
        <v>0</v>
      </c>
      <c r="O64" s="118" t="n">
        <f aca="false">IF(O62&lt;&gt;"",(O62+N64),IF(O63&lt;&gt;"",(O63+N64),0))</f>
        <v>0</v>
      </c>
      <c r="P64" s="118" t="n">
        <f aca="false">IF(P62&lt;&gt;"",(P62+O64),IF(P63&lt;&gt;"",(P63+O64),0))</f>
        <v>0</v>
      </c>
      <c r="Q64" s="118" t="n">
        <f aca="false">IF(Q62&lt;&gt;"",(Q62+P64),IF(Q63&lt;&gt;"",(Q63+P64),0))</f>
        <v>0</v>
      </c>
      <c r="R64" s="118" t="n">
        <f aca="false">IF(R62&lt;&gt;"",(R62+Q64),IF(R63&lt;&gt;"",(R63+Q64),0))</f>
        <v>0</v>
      </c>
      <c r="S64" s="118" t="n">
        <f aca="false">IF(S62&lt;&gt;"",(S62+R64),IF(S63&lt;&gt;"",(S63+R64),0))</f>
        <v>0</v>
      </c>
      <c r="T64" s="118" t="n">
        <f aca="false">IF(T62&lt;&gt;"",(T62+S64),IF(T63&lt;&gt;"",(T63+S64),0))</f>
        <v>0</v>
      </c>
      <c r="U64" s="146"/>
      <c r="V64" s="113"/>
    </row>
  </sheetData>
  <mergeCells count="5">
    <mergeCell ref="B3:E3"/>
    <mergeCell ref="F3:I3"/>
    <mergeCell ref="B58:D58"/>
    <mergeCell ref="E58:F58"/>
    <mergeCell ref="G58:H58"/>
  </mergeCells>
  <conditionalFormatting sqref="F3">
    <cfRule type="containsText" priority="2" operator="containsText" aboveAverage="0" equalAverage="0" bottom="0" percent="0" rank="0" text="Articolazione temporale coerente con punto 3)" dxfId="23">
      <formula>NOT(ISERROR(SEARCH("Articolazione temporale coerente con punto 3)",F3)))</formula>
    </cfRule>
    <cfRule type="containsText" priority="3" operator="containsText" aboveAverage="0" equalAverage="0" bottom="0" percent="0" rank="0" text="Rivedere articolazione temporale" dxfId="24">
      <formula>NOT(ISERROR(SEARCH("Rivedere articolazione temporale",F3)))</formula>
    </cfRule>
  </conditionalFormatting>
  <conditionalFormatting sqref="V6:V55">
    <cfRule type="containsText" priority="4" operator="containsText" aboveAverage="0" equalAverage="0" bottom="0" percent="0" rank="0" text="CHECK" dxfId="25">
      <formula>NOT(ISERROR(SEARCH("CHECK",V6)))</formula>
    </cfRule>
    <cfRule type="containsText" priority="5" operator="containsText" aboveAverage="0" equalAverage="0" bottom="0" percent="0" rank="0" text="ok" dxfId="26">
      <formula>NOT(ISERROR(SEARCH("ok",V6)))</formula>
    </cfRule>
  </conditionalFormatting>
  <conditionalFormatting sqref="V56">
    <cfRule type="containsText" priority="6" operator="containsText" aboveAverage="0" equalAverage="0" bottom="0" percent="0" rank="0" text="CHECK" dxfId="27">
      <formula>NOT(ISERROR(SEARCH("CHECK",V56)))</formula>
    </cfRule>
    <cfRule type="containsText" priority="7" operator="containsText" aboveAverage="0" equalAverage="0" bottom="0" percent="0" rank="0" text="ok" dxfId="28">
      <formula>NOT(ISERROR(SEARCH("ok",V56)))</formula>
    </cfRule>
  </conditionalFormatting>
  <conditionalFormatting sqref="C62:T63">
    <cfRule type="cellIs" priority="8" operator="equal" aboveAverage="0" equalAverage="0" bottom="0" percent="0" rank="0" text="" dxfId="29">
      <formula>0</formula>
    </cfRule>
  </conditionalFormatting>
  <conditionalFormatting sqref="G58">
    <cfRule type="containsText" priority="9" operator="containsText" aboveAverage="0" equalAverage="0" bottom="0" percent="0" rank="0" text="OK" dxfId="30">
      <formula>NOT(ISERROR(SEARCH("OK",G58)))</formula>
    </cfRule>
    <cfRule type="containsText" priority="10" operator="containsText" aboveAverage="0" equalAverage="0" bottom="0" percent="0" rank="0" text="Selezionare" dxfId="31">
      <formula>NOT(ISERROR(SEARCH("Selezionare",G58)))</formula>
    </cfRule>
  </conditionalFormatting>
  <conditionalFormatting sqref="V62:V63">
    <cfRule type="containsText" priority="11" operator="containsText" aboveAverage="0" equalAverage="0" bottom="0" percent="0" rank="0" text="CHECK" dxfId="32">
      <formula>NOT(ISERROR(SEARCH("CHECK",V62)))</formula>
    </cfRule>
    <cfRule type="containsText" priority="12" operator="containsText" aboveAverage="0" equalAverage="0" bottom="0" percent="0" rank="0" text="ok" dxfId="33">
      <formula>NOT(ISERROR(SEARCH("ok",V62)))</formula>
    </cfRule>
  </conditionalFormatting>
  <dataValidations count="1">
    <dataValidation allowBlank="true" error="Selezionare una tra le opzioni disponibili" errorTitle="Valore non valido" operator="between" showDropDown="false" showErrorMessage="true" showInputMessage="true" sqref="E58" type="list">
      <formula1>Elenco!$I$6:$I$7</formula1>
      <formula2>0</formula2>
    </dataValidation>
  </dataValidations>
  <printOptions headings="false" gridLines="false" gridLinesSet="true" horizontalCentered="true" verticalCentered="true"/>
  <pageMargins left="0.118055555555556" right="0.118055555555556" top="0.157638888888889" bottom="0.157638888888889" header="0.511805555555555" footer="0.511805555555555"/>
  <pageSetup paperSize="9" scale="100" firstPageNumber="0" fitToWidth="1" fitToHeight="1" pageOrder="downThenOver" orientation="landscape" blackAndWhite="false" draft="false" cellComments="none" useFirstPageNumber="false" horizontalDpi="300" verticalDpi="300" copies="1"/>
  <headerFooter differentFirst="false" differentOddEven="false">
    <oddHeader/>
    <oddFooter/>
  </headerFooter>
</worksheet>
</file>

<file path=xl/worksheets/sheet4.xml><?xml version="1.0" encoding="utf-8"?>
<worksheet xmlns="http://schemas.openxmlformats.org/spreadsheetml/2006/main" xmlns:r="http://schemas.openxmlformats.org/officeDocument/2006/relationships">
  <sheetPr filterMode="false">
    <pageSetUpPr fitToPage="false"/>
  </sheetPr>
  <dimension ref="A1:D63"/>
  <sheetViews>
    <sheetView showFormulas="false" showGridLines="false" showRowColHeaders="true" showZeros="true" rightToLeft="false" tabSelected="false" showOutlineSymbols="true" defaultGridColor="true" view="pageBreakPreview" topLeftCell="A25" colorId="64" zoomScale="100" zoomScaleNormal="100" zoomScalePageLayoutView="100" workbookViewId="0">
      <selection pane="topLeft" activeCell="C4" activeCellId="0" sqref="C4"/>
    </sheetView>
  </sheetViews>
  <sheetFormatPr defaultRowHeight="11.25" zeroHeight="false" outlineLevelRow="0" outlineLevelCol="0"/>
  <cols>
    <col collapsed="false" customWidth="true" hidden="false" outlineLevel="0" max="1" min="1" style="147" width="7.17"/>
    <col collapsed="false" customWidth="true" hidden="false" outlineLevel="0" max="2" min="2" style="147" width="52.16"/>
    <col collapsed="false" customWidth="true" hidden="false" outlineLevel="0" max="4" min="3" style="147" width="20.5"/>
    <col collapsed="false" customWidth="true" hidden="false" outlineLevel="0" max="240" min="5" style="147" width="12.16"/>
    <col collapsed="false" customWidth="true" hidden="false" outlineLevel="0" max="241" min="241" style="147" width="7.17"/>
    <col collapsed="false" customWidth="true" hidden="false" outlineLevel="0" max="242" min="242" style="147" width="5.15"/>
    <col collapsed="false" customWidth="true" hidden="false" outlineLevel="0" max="243" min="243" style="147" width="5.99"/>
    <col collapsed="false" customWidth="true" hidden="false" outlineLevel="0" max="244" min="244" style="147" width="4.5"/>
    <col collapsed="false" customWidth="true" hidden="false" outlineLevel="0" max="245" min="245" style="147" width="5.99"/>
    <col collapsed="false" customWidth="true" hidden="false" outlineLevel="0" max="246" min="246" style="147" width="4.5"/>
    <col collapsed="false" customWidth="true" hidden="false" outlineLevel="0" max="247" min="247" style="147" width="5.99"/>
    <col collapsed="false" customWidth="true" hidden="false" outlineLevel="0" max="248" min="248" style="147" width="33.5"/>
    <col collapsed="false" customWidth="true" hidden="false" outlineLevel="0" max="249" min="249" style="147" width="4.5"/>
    <col collapsed="false" customWidth="true" hidden="false" outlineLevel="0" max="250" min="250" style="147" width="22.17"/>
    <col collapsed="false" customWidth="true" hidden="false" outlineLevel="0" max="251" min="251" style="147" width="4.5"/>
    <col collapsed="false" customWidth="true" hidden="false" outlineLevel="0" max="252" min="252" style="147" width="22.17"/>
    <col collapsed="false" customWidth="true" hidden="false" outlineLevel="0" max="253" min="253" style="147" width="16.5"/>
    <col collapsed="false" customWidth="true" hidden="false" outlineLevel="0" max="254" min="254" style="147" width="12.16"/>
    <col collapsed="false" customWidth="true" hidden="false" outlineLevel="0" max="255" min="255" style="147" width="13.5"/>
    <col collapsed="false" customWidth="true" hidden="false" outlineLevel="0" max="496" min="256" style="147" width="12.16"/>
    <col collapsed="false" customWidth="true" hidden="false" outlineLevel="0" max="497" min="497" style="147" width="7.17"/>
    <col collapsed="false" customWidth="true" hidden="false" outlineLevel="0" max="498" min="498" style="147" width="5.15"/>
    <col collapsed="false" customWidth="true" hidden="false" outlineLevel="0" max="499" min="499" style="147" width="5.99"/>
    <col collapsed="false" customWidth="true" hidden="false" outlineLevel="0" max="500" min="500" style="147" width="4.5"/>
    <col collapsed="false" customWidth="true" hidden="false" outlineLevel="0" max="501" min="501" style="147" width="5.99"/>
    <col collapsed="false" customWidth="true" hidden="false" outlineLevel="0" max="502" min="502" style="147" width="4.5"/>
    <col collapsed="false" customWidth="true" hidden="false" outlineLevel="0" max="503" min="503" style="147" width="5.99"/>
    <col collapsed="false" customWidth="true" hidden="false" outlineLevel="0" max="504" min="504" style="147" width="33.5"/>
    <col collapsed="false" customWidth="true" hidden="false" outlineLevel="0" max="505" min="505" style="147" width="4.5"/>
    <col collapsed="false" customWidth="true" hidden="false" outlineLevel="0" max="506" min="506" style="147" width="22.17"/>
    <col collapsed="false" customWidth="true" hidden="false" outlineLevel="0" max="507" min="507" style="147" width="4.5"/>
    <col collapsed="false" customWidth="true" hidden="false" outlineLevel="0" max="508" min="508" style="147" width="22.17"/>
    <col collapsed="false" customWidth="true" hidden="false" outlineLevel="0" max="509" min="509" style="147" width="16.5"/>
    <col collapsed="false" customWidth="true" hidden="false" outlineLevel="0" max="510" min="510" style="147" width="12.16"/>
    <col collapsed="false" customWidth="true" hidden="false" outlineLevel="0" max="511" min="511" style="147" width="13.5"/>
    <col collapsed="false" customWidth="true" hidden="false" outlineLevel="0" max="752" min="512" style="147" width="12.16"/>
    <col collapsed="false" customWidth="true" hidden="false" outlineLevel="0" max="753" min="753" style="147" width="7.17"/>
    <col collapsed="false" customWidth="true" hidden="false" outlineLevel="0" max="754" min="754" style="147" width="5.15"/>
    <col collapsed="false" customWidth="true" hidden="false" outlineLevel="0" max="755" min="755" style="147" width="5.99"/>
    <col collapsed="false" customWidth="true" hidden="false" outlineLevel="0" max="756" min="756" style="147" width="4.5"/>
    <col collapsed="false" customWidth="true" hidden="false" outlineLevel="0" max="757" min="757" style="147" width="5.99"/>
    <col collapsed="false" customWidth="true" hidden="false" outlineLevel="0" max="758" min="758" style="147" width="4.5"/>
    <col collapsed="false" customWidth="true" hidden="false" outlineLevel="0" max="759" min="759" style="147" width="5.99"/>
    <col collapsed="false" customWidth="true" hidden="false" outlineLevel="0" max="760" min="760" style="147" width="33.5"/>
    <col collapsed="false" customWidth="true" hidden="false" outlineLevel="0" max="761" min="761" style="147" width="4.5"/>
    <col collapsed="false" customWidth="true" hidden="false" outlineLevel="0" max="762" min="762" style="147" width="22.17"/>
    <col collapsed="false" customWidth="true" hidden="false" outlineLevel="0" max="763" min="763" style="147" width="4.5"/>
    <col collapsed="false" customWidth="true" hidden="false" outlineLevel="0" max="764" min="764" style="147" width="22.17"/>
    <col collapsed="false" customWidth="true" hidden="false" outlineLevel="0" max="765" min="765" style="147" width="16.5"/>
    <col collapsed="false" customWidth="true" hidden="false" outlineLevel="0" max="766" min="766" style="147" width="12.16"/>
    <col collapsed="false" customWidth="true" hidden="false" outlineLevel="0" max="767" min="767" style="147" width="13.5"/>
    <col collapsed="false" customWidth="true" hidden="false" outlineLevel="0" max="1008" min="768" style="147" width="12.16"/>
    <col collapsed="false" customWidth="true" hidden="false" outlineLevel="0" max="1009" min="1009" style="147" width="7.17"/>
    <col collapsed="false" customWidth="true" hidden="false" outlineLevel="0" max="1010" min="1010" style="147" width="5.15"/>
    <col collapsed="false" customWidth="true" hidden="false" outlineLevel="0" max="1011" min="1011" style="147" width="5.99"/>
    <col collapsed="false" customWidth="true" hidden="false" outlineLevel="0" max="1012" min="1012" style="147" width="4.5"/>
    <col collapsed="false" customWidth="true" hidden="false" outlineLevel="0" max="1013" min="1013" style="147" width="5.99"/>
    <col collapsed="false" customWidth="true" hidden="false" outlineLevel="0" max="1014" min="1014" style="147" width="4.5"/>
    <col collapsed="false" customWidth="true" hidden="false" outlineLevel="0" max="1015" min="1015" style="147" width="5.99"/>
    <col collapsed="false" customWidth="true" hidden="false" outlineLevel="0" max="1016" min="1016" style="147" width="33.5"/>
    <col collapsed="false" customWidth="true" hidden="false" outlineLevel="0" max="1017" min="1017" style="147" width="4.5"/>
    <col collapsed="false" customWidth="true" hidden="false" outlineLevel="0" max="1018" min="1018" style="147" width="22.17"/>
    <col collapsed="false" customWidth="true" hidden="false" outlineLevel="0" max="1019" min="1019" style="147" width="4.5"/>
    <col collapsed="false" customWidth="true" hidden="false" outlineLevel="0" max="1020" min="1020" style="147" width="22.17"/>
    <col collapsed="false" customWidth="true" hidden="false" outlineLevel="0" max="1021" min="1021" style="147" width="16.5"/>
    <col collapsed="false" customWidth="true" hidden="false" outlineLevel="0" max="1022" min="1022" style="147" width="12.16"/>
    <col collapsed="false" customWidth="true" hidden="false" outlineLevel="0" max="1023" min="1023" style="147" width="13.5"/>
    <col collapsed="false" customWidth="true" hidden="false" outlineLevel="0" max="1025" min="1024" style="147" width="12.16"/>
  </cols>
  <sheetData>
    <row r="1" s="148" customFormat="true" ht="11.25" hidden="false" customHeight="false" outlineLevel="0" collapsed="false">
      <c r="B1" s="149"/>
      <c r="C1" s="150"/>
      <c r="D1" s="150"/>
    </row>
    <row r="2" s="148" customFormat="true" ht="10.5" hidden="false" customHeight="true" outlineLevel="0" collapsed="false">
      <c r="A2" s="151"/>
      <c r="B2" s="152" t="s">
        <v>76</v>
      </c>
      <c r="C2" s="153"/>
      <c r="D2" s="153"/>
    </row>
    <row r="3" s="148" customFormat="true" ht="10.5" hidden="false" customHeight="true" outlineLevel="0" collapsed="false">
      <c r="A3" s="151"/>
      <c r="B3" s="154" t="s">
        <v>77</v>
      </c>
      <c r="C3" s="154"/>
      <c r="D3" s="154"/>
    </row>
    <row r="4" s="148" customFormat="true" ht="24" hidden="false" customHeight="true" outlineLevel="0" collapsed="false">
      <c r="A4" s="151"/>
      <c r="B4" s="155" t="s">
        <v>78</v>
      </c>
      <c r="C4" s="156"/>
      <c r="D4" s="157"/>
    </row>
    <row r="5" s="148" customFormat="true" ht="24" hidden="false" customHeight="true" outlineLevel="0" collapsed="false">
      <c r="A5" s="151"/>
      <c r="B5" s="155"/>
      <c r="C5" s="156"/>
      <c r="D5" s="157"/>
    </row>
    <row r="6" s="148" customFormat="true" ht="10.5" hidden="false" customHeight="true" outlineLevel="0" collapsed="false">
      <c r="A6" s="151"/>
      <c r="B6" s="158" t="s">
        <v>79</v>
      </c>
      <c r="C6" s="159" t="s">
        <v>80</v>
      </c>
      <c r="D6" s="159" t="s">
        <v>81</v>
      </c>
    </row>
    <row r="7" s="148" customFormat="true" ht="10.5" hidden="false" customHeight="true" outlineLevel="0" collapsed="false">
      <c r="A7" s="151"/>
      <c r="B7" s="158"/>
      <c r="C7" s="160" t="s">
        <v>82</v>
      </c>
      <c r="D7" s="160" t="s">
        <v>82</v>
      </c>
    </row>
    <row r="8" s="148" customFormat="true" ht="21" hidden="false" customHeight="true" outlineLevel="0" collapsed="false">
      <c r="A8" s="151"/>
      <c r="B8" s="161" t="s">
        <v>83</v>
      </c>
      <c r="C8" s="162"/>
      <c r="D8" s="162"/>
    </row>
    <row r="9" s="148" customFormat="true" ht="10.5" hidden="false" customHeight="true" outlineLevel="0" collapsed="false">
      <c r="A9" s="151"/>
      <c r="B9" s="163" t="s">
        <v>84</v>
      </c>
      <c r="C9" s="164"/>
      <c r="D9" s="164"/>
    </row>
    <row r="10" s="148" customFormat="true" ht="10.5" hidden="false" customHeight="true" outlineLevel="0" collapsed="false">
      <c r="A10" s="151"/>
      <c r="B10" s="165" t="s">
        <v>85</v>
      </c>
      <c r="C10" s="166"/>
      <c r="D10" s="166"/>
    </row>
    <row r="11" s="148" customFormat="true" ht="10.5" hidden="false" customHeight="true" outlineLevel="0" collapsed="false">
      <c r="A11" s="151"/>
      <c r="B11" s="163" t="s">
        <v>86</v>
      </c>
      <c r="C11" s="167"/>
      <c r="D11" s="167"/>
    </row>
    <row r="12" s="148" customFormat="true" ht="10.5" hidden="false" customHeight="true" outlineLevel="0" collapsed="false">
      <c r="A12" s="151"/>
      <c r="B12" s="163" t="s">
        <v>87</v>
      </c>
      <c r="C12" s="168" t="n">
        <f aca="false">C10-C11</f>
        <v>0</v>
      </c>
      <c r="D12" s="168" t="n">
        <f aca="false">D10-D11</f>
        <v>0</v>
      </c>
    </row>
    <row r="13" s="148" customFormat="true" ht="10.5" hidden="false" customHeight="true" outlineLevel="0" collapsed="false">
      <c r="A13" s="151"/>
      <c r="B13" s="165" t="s">
        <v>88</v>
      </c>
      <c r="C13" s="166"/>
      <c r="D13" s="166"/>
    </row>
    <row r="14" s="148" customFormat="true" ht="10.5" hidden="false" customHeight="true" outlineLevel="0" collapsed="false">
      <c r="A14" s="151"/>
      <c r="B14" s="163" t="s">
        <v>86</v>
      </c>
      <c r="C14" s="166"/>
      <c r="D14" s="166"/>
    </row>
    <row r="15" s="148" customFormat="true" ht="10.5" hidden="false" customHeight="true" outlineLevel="0" collapsed="false">
      <c r="A15" s="151"/>
      <c r="B15" s="163" t="s">
        <v>89</v>
      </c>
      <c r="C15" s="166"/>
      <c r="D15" s="166"/>
    </row>
    <row r="16" s="148" customFormat="true" ht="10.5" hidden="false" customHeight="true" outlineLevel="0" collapsed="false">
      <c r="A16" s="151"/>
      <c r="B16" s="163" t="s">
        <v>90</v>
      </c>
      <c r="C16" s="168" t="n">
        <f aca="false">C13-C14-C15</f>
        <v>0</v>
      </c>
      <c r="D16" s="168" t="n">
        <f aca="false">D13-D14-D15</f>
        <v>0</v>
      </c>
    </row>
    <row r="17" s="148" customFormat="true" ht="10.5" hidden="false" customHeight="true" outlineLevel="0" collapsed="false">
      <c r="A17" s="151"/>
      <c r="B17" s="165" t="s">
        <v>91</v>
      </c>
      <c r="C17" s="169"/>
      <c r="D17" s="169"/>
    </row>
    <row r="18" s="148" customFormat="true" ht="10.5" hidden="false" customHeight="true" outlineLevel="0" collapsed="false">
      <c r="A18" s="151"/>
      <c r="B18" s="170" t="s">
        <v>92</v>
      </c>
      <c r="C18" s="168" t="n">
        <f aca="false">+C12+C16+C17</f>
        <v>0</v>
      </c>
      <c r="D18" s="168" t="n">
        <f aca="false">+D12+D16+D17</f>
        <v>0</v>
      </c>
    </row>
    <row r="19" s="148" customFormat="true" ht="10.5" hidden="false" customHeight="true" outlineLevel="0" collapsed="false">
      <c r="B19" s="163" t="s">
        <v>93</v>
      </c>
      <c r="C19" s="171"/>
      <c r="D19" s="171"/>
    </row>
    <row r="20" s="148" customFormat="true" ht="10.5" hidden="false" customHeight="true" outlineLevel="0" collapsed="false">
      <c r="A20" s="151"/>
      <c r="B20" s="165" t="s">
        <v>94</v>
      </c>
      <c r="C20" s="169"/>
      <c r="D20" s="169"/>
    </row>
    <row r="21" s="148" customFormat="true" ht="10.5" hidden="false" customHeight="true" outlineLevel="0" collapsed="false">
      <c r="A21" s="151"/>
      <c r="B21" s="165" t="s">
        <v>95</v>
      </c>
      <c r="C21" s="172"/>
      <c r="D21" s="172"/>
    </row>
    <row r="22" s="148" customFormat="true" ht="10.5" hidden="false" customHeight="true" outlineLevel="0" collapsed="false">
      <c r="A22" s="151"/>
      <c r="B22" s="163" t="s">
        <v>96</v>
      </c>
      <c r="C22" s="167"/>
      <c r="D22" s="167"/>
    </row>
    <row r="23" s="148" customFormat="true" ht="10.5" hidden="false" customHeight="true" outlineLevel="0" collapsed="false">
      <c r="A23" s="151"/>
      <c r="B23" s="163" t="s">
        <v>97</v>
      </c>
      <c r="C23" s="167"/>
      <c r="D23" s="167"/>
    </row>
    <row r="24" s="148" customFormat="true" ht="10.5" hidden="false" customHeight="true" outlineLevel="0" collapsed="false">
      <c r="A24" s="151"/>
      <c r="B24" s="163" t="s">
        <v>98</v>
      </c>
      <c r="C24" s="168" t="n">
        <f aca="false">SUM(C22:C23)</f>
        <v>0</v>
      </c>
      <c r="D24" s="168" t="n">
        <f aca="false">SUM(D22:D23)</f>
        <v>0</v>
      </c>
    </row>
    <row r="25" s="148" customFormat="true" ht="10.5" hidden="false" customHeight="true" outlineLevel="0" collapsed="false">
      <c r="A25" s="151"/>
      <c r="B25" s="165" t="s">
        <v>99</v>
      </c>
      <c r="C25" s="169"/>
      <c r="D25" s="169"/>
    </row>
    <row r="26" s="148" customFormat="true" ht="10.5" hidden="false" customHeight="true" outlineLevel="0" collapsed="false">
      <c r="A26" s="151"/>
      <c r="B26" s="165" t="s">
        <v>100</v>
      </c>
      <c r="C26" s="169"/>
      <c r="D26" s="169"/>
    </row>
    <row r="27" s="148" customFormat="true" ht="10.5" hidden="false" customHeight="true" outlineLevel="0" collapsed="false">
      <c r="A27" s="151"/>
      <c r="B27" s="170" t="s">
        <v>101</v>
      </c>
      <c r="C27" s="168" t="n">
        <f aca="false">+C20+C24+C25+C26</f>
        <v>0</v>
      </c>
      <c r="D27" s="168" t="n">
        <f aca="false">+D20+D24+D25+D26</f>
        <v>0</v>
      </c>
    </row>
    <row r="28" s="148" customFormat="true" ht="10.5" hidden="false" customHeight="true" outlineLevel="0" collapsed="false">
      <c r="A28" s="151"/>
      <c r="B28" s="170" t="s">
        <v>102</v>
      </c>
      <c r="C28" s="169"/>
      <c r="D28" s="169"/>
    </row>
    <row r="29" s="148" customFormat="true" ht="10.5" hidden="false" customHeight="true" outlineLevel="0" collapsed="false">
      <c r="A29" s="151"/>
      <c r="B29" s="173" t="s">
        <v>103</v>
      </c>
      <c r="C29" s="174" t="n">
        <f aca="false">+C8+C18+C27+C28</f>
        <v>0</v>
      </c>
      <c r="D29" s="174" t="n">
        <f aca="false">+D8+D18+D27+D28</f>
        <v>0</v>
      </c>
    </row>
    <row r="30" s="148" customFormat="true" ht="10.5" hidden="false" customHeight="true" outlineLevel="0" collapsed="false">
      <c r="A30" s="151"/>
      <c r="B30" s="175" t="s">
        <v>104</v>
      </c>
      <c r="C30" s="159" t="s">
        <v>80</v>
      </c>
      <c r="D30" s="159" t="s">
        <v>81</v>
      </c>
    </row>
    <row r="31" s="148" customFormat="true" ht="10.5" hidden="false" customHeight="true" outlineLevel="0" collapsed="false">
      <c r="A31" s="151"/>
      <c r="B31" s="175" t="s">
        <v>104</v>
      </c>
      <c r="C31" s="160" t="s">
        <v>82</v>
      </c>
      <c r="D31" s="160" t="s">
        <v>82</v>
      </c>
    </row>
    <row r="32" s="148" customFormat="true" ht="10.5" hidden="false" customHeight="true" outlineLevel="0" collapsed="false">
      <c r="A32" s="151"/>
      <c r="B32" s="176" t="s">
        <v>105</v>
      </c>
      <c r="C32" s="177"/>
      <c r="D32" s="177"/>
    </row>
    <row r="33" s="148" customFormat="true" ht="10.5" hidden="false" customHeight="true" outlineLevel="0" collapsed="false">
      <c r="A33" s="151"/>
      <c r="B33" s="165" t="s">
        <v>106</v>
      </c>
      <c r="C33" s="169"/>
      <c r="D33" s="169"/>
    </row>
    <row r="34" s="148" customFormat="true" ht="10.5" hidden="false" customHeight="true" outlineLevel="0" collapsed="false">
      <c r="A34" s="151"/>
      <c r="B34" s="165" t="s">
        <v>107</v>
      </c>
      <c r="C34" s="169"/>
      <c r="D34" s="169"/>
    </row>
    <row r="35" s="148" customFormat="true" ht="10.5" hidden="false" customHeight="true" outlineLevel="0" collapsed="false">
      <c r="A35" s="151"/>
      <c r="B35" s="165" t="s">
        <v>108</v>
      </c>
      <c r="C35" s="169"/>
      <c r="D35" s="169"/>
    </row>
    <row r="36" s="148" customFormat="true" ht="10.5" hidden="false" customHeight="true" outlineLevel="0" collapsed="false">
      <c r="A36" s="151"/>
      <c r="B36" s="165" t="s">
        <v>109</v>
      </c>
      <c r="C36" s="169"/>
      <c r="D36" s="169"/>
    </row>
    <row r="37" s="148" customFormat="true" ht="10.5" hidden="false" customHeight="true" outlineLevel="0" collapsed="false">
      <c r="A37" s="151"/>
      <c r="B37" s="165" t="s">
        <v>110</v>
      </c>
      <c r="C37" s="169"/>
      <c r="D37" s="169"/>
    </row>
    <row r="38" s="148" customFormat="true" ht="10.5" hidden="false" customHeight="true" outlineLevel="0" collapsed="false">
      <c r="A38" s="151"/>
      <c r="B38" s="165" t="s">
        <v>111</v>
      </c>
      <c r="C38" s="169"/>
      <c r="D38" s="169"/>
    </row>
    <row r="39" s="148" customFormat="true" ht="10.5" hidden="false" customHeight="true" outlineLevel="0" collapsed="false">
      <c r="A39" s="151"/>
      <c r="B39" s="165" t="s">
        <v>112</v>
      </c>
      <c r="C39" s="169"/>
      <c r="D39" s="169"/>
    </row>
    <row r="40" s="148" customFormat="true" ht="10.5" hidden="false" customHeight="true" outlineLevel="0" collapsed="false">
      <c r="A40" s="151"/>
      <c r="B40" s="165" t="s">
        <v>113</v>
      </c>
      <c r="C40" s="169"/>
      <c r="D40" s="169"/>
    </row>
    <row r="41" s="148" customFormat="true" ht="10.5" hidden="false" customHeight="true" outlineLevel="0" collapsed="false">
      <c r="A41" s="151"/>
      <c r="B41" s="165" t="s">
        <v>114</v>
      </c>
      <c r="C41" s="169"/>
      <c r="D41" s="169"/>
    </row>
    <row r="42" s="148" customFormat="true" ht="10.5" hidden="false" customHeight="true" outlineLevel="0" collapsed="false">
      <c r="A42" s="151"/>
      <c r="B42" s="170" t="s">
        <v>115</v>
      </c>
      <c r="C42" s="168" t="n">
        <f aca="false">SUM(C33:C41)</f>
        <v>0</v>
      </c>
      <c r="D42" s="168" t="n">
        <f aca="false">SUM(D33:D41)</f>
        <v>0</v>
      </c>
    </row>
    <row r="43" s="148" customFormat="true" ht="10.5" hidden="false" customHeight="true" outlineLevel="0" collapsed="false">
      <c r="A43" s="151"/>
      <c r="B43" s="170" t="s">
        <v>116</v>
      </c>
      <c r="C43" s="169"/>
      <c r="D43" s="169"/>
    </row>
    <row r="44" s="148" customFormat="true" ht="10.5" hidden="false" customHeight="true" outlineLevel="0" collapsed="false">
      <c r="A44" s="151"/>
      <c r="B44" s="170" t="s">
        <v>117</v>
      </c>
      <c r="C44" s="169"/>
      <c r="D44" s="169"/>
    </row>
    <row r="45" s="148" customFormat="true" ht="10.5" hidden="false" customHeight="true" outlineLevel="0" collapsed="false">
      <c r="A45" s="151"/>
      <c r="B45" s="163" t="s">
        <v>118</v>
      </c>
      <c r="C45" s="164"/>
      <c r="D45" s="164"/>
    </row>
    <row r="46" s="148" customFormat="true" ht="10.5" hidden="false" customHeight="true" outlineLevel="0" collapsed="false">
      <c r="A46" s="151"/>
      <c r="B46" s="163" t="s">
        <v>96</v>
      </c>
      <c r="C46" s="166"/>
      <c r="D46" s="166"/>
    </row>
    <row r="47" s="148" customFormat="true" ht="10.5" hidden="false" customHeight="true" outlineLevel="0" collapsed="false">
      <c r="A47" s="151"/>
      <c r="B47" s="163" t="s">
        <v>97</v>
      </c>
      <c r="C47" s="166"/>
      <c r="D47" s="166"/>
    </row>
    <row r="48" s="148" customFormat="true" ht="10.5" hidden="false" customHeight="true" outlineLevel="0" collapsed="false">
      <c r="A48" s="151"/>
      <c r="B48" s="170" t="s">
        <v>119</v>
      </c>
      <c r="C48" s="168" t="n">
        <f aca="false">SUM(C46:C47)</f>
        <v>0</v>
      </c>
      <c r="D48" s="168" t="n">
        <f aca="false">SUM(D46:D47)</f>
        <v>0</v>
      </c>
    </row>
    <row r="49" s="148" customFormat="true" ht="10.5" hidden="false" customHeight="true" outlineLevel="0" collapsed="false">
      <c r="A49" s="151"/>
      <c r="B49" s="170" t="s">
        <v>120</v>
      </c>
      <c r="C49" s="169"/>
      <c r="D49" s="169"/>
    </row>
    <row r="50" s="148" customFormat="true" ht="10.5" hidden="false" customHeight="true" outlineLevel="0" collapsed="false">
      <c r="A50" s="151"/>
      <c r="B50" s="173" t="s">
        <v>121</v>
      </c>
      <c r="C50" s="174" t="n">
        <f aca="false">+C42+C43+C44+C48+C49</f>
        <v>0</v>
      </c>
      <c r="D50" s="174" t="n">
        <f aca="false">+D42+D43+D44+D48+D49</f>
        <v>0</v>
      </c>
    </row>
    <row r="51" customFormat="false" ht="10.5" hidden="false" customHeight="true" outlineLevel="0" collapsed="false">
      <c r="B51" s="178" t="str">
        <f aca="false">IF(C4="","CHECK",IF(C4="NO","OK",IF(AND(C4="SI",C29&gt;0,D29&gt;0,C50&gt;0,D50&gt;0,(C29=C50),(D29=D50)),"OK","CHECK")))</f>
        <v>CHECK</v>
      </c>
      <c r="C51" s="178"/>
      <c r="D51" s="178"/>
    </row>
    <row r="52" customFormat="false" ht="10.5" hidden="false" customHeight="true" outlineLevel="0" collapsed="false"/>
    <row r="53" customFormat="false" ht="10.5" hidden="false" customHeight="true" outlineLevel="0" collapsed="false"/>
    <row r="54" customFormat="false" ht="10.5" hidden="false" customHeight="true" outlineLevel="0" collapsed="false"/>
    <row r="55" customFormat="false" ht="10.5" hidden="false" customHeight="true" outlineLevel="0" collapsed="false"/>
    <row r="56" customFormat="false" ht="10.5" hidden="false" customHeight="true" outlineLevel="0" collapsed="false"/>
    <row r="57" customFormat="false" ht="10.5" hidden="false" customHeight="true" outlineLevel="0" collapsed="false"/>
    <row r="58" customFormat="false" ht="10.5" hidden="false" customHeight="true" outlineLevel="0" collapsed="false"/>
    <row r="59" customFormat="false" ht="10.5" hidden="false" customHeight="true" outlineLevel="0" collapsed="false"/>
    <row r="60" customFormat="false" ht="10.5" hidden="false" customHeight="true" outlineLevel="0" collapsed="false"/>
    <row r="61" customFormat="false" ht="10.5" hidden="false" customHeight="true" outlineLevel="0" collapsed="false"/>
    <row r="62" customFormat="false" ht="10.5" hidden="false" customHeight="true" outlineLevel="0" collapsed="false"/>
    <row r="63" customFormat="false" ht="10.5" hidden="false" customHeight="true" outlineLevel="0" collapsed="false"/>
  </sheetData>
  <sheetProtection algorithmName="SHA-512" hashValue="gJiNwTG+7sn2oHf+0912dMfUW1kzf35APkTw1F+/ND/uMGQxncdaGdDelKUdAE/T7rK/CH5/WUSCULWfWV8pow==" saltValue="Xezacp0trN1PuXv63K2nAA==" spinCount="100000" sheet="true" objects="true" scenarios="true"/>
  <mergeCells count="7">
    <mergeCell ref="B3:D3"/>
    <mergeCell ref="B4:B5"/>
    <mergeCell ref="C4:C5"/>
    <mergeCell ref="D4:D5"/>
    <mergeCell ref="B6:B7"/>
    <mergeCell ref="B30:B31"/>
    <mergeCell ref="B51:D51"/>
  </mergeCells>
  <conditionalFormatting sqref="B51">
    <cfRule type="containsText" priority="2" operator="containsText" aboveAverage="0" equalAverage="0" bottom="0" percent="0" rank="0" text="CHECK" dxfId="34">
      <formula>NOT(ISERROR(SEARCH("CHECK",B51)))</formula>
    </cfRule>
    <cfRule type="containsText" priority="3" operator="containsText" aboveAverage="0" equalAverage="0" bottom="0" percent="0" rank="0" text="OK" dxfId="35">
      <formula>NOT(ISERROR(SEARCH("OK",B51)))</formula>
    </cfRule>
  </conditionalFormatting>
  <dataValidations count="1">
    <dataValidation allowBlank="true" error="Selezionare una delle opzioni disponibili." errorTitle="Valore non valido" operator="between" showDropDown="false" showErrorMessage="true" showInputMessage="true" sqref="C4:C5" type="list">
      <formula1>Elenco!$H$6:$H$7</formula1>
      <formula2>0</formula2>
    </dataValidation>
  </dataValidations>
  <printOptions headings="false" gridLines="false" gridLinesSet="true" horizontalCentered="true" verticalCentered="true"/>
  <pageMargins left="0.196527777777778" right="0.196527777777778" top="0.196527777777778" bottom="0.196527777777778"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xl/worksheets/sheet5.xml><?xml version="1.0" encoding="utf-8"?>
<worksheet xmlns="http://schemas.openxmlformats.org/spreadsheetml/2006/main" xmlns:r="http://schemas.openxmlformats.org/officeDocument/2006/relationships">
  <sheetPr filterMode="false">
    <pageSetUpPr fitToPage="false"/>
  </sheetPr>
  <dimension ref="A1:D83"/>
  <sheetViews>
    <sheetView showFormulas="false" showGridLines="true" showRowColHeaders="true" showZeros="true" rightToLeft="false" tabSelected="false" showOutlineSymbols="true" defaultGridColor="true" view="pageBreakPreview" topLeftCell="A1" colorId="64" zoomScale="100" zoomScaleNormal="100" zoomScalePageLayoutView="100" workbookViewId="0">
      <selection pane="topLeft" activeCell="D82" activeCellId="0" sqref="D82"/>
    </sheetView>
  </sheetViews>
  <sheetFormatPr defaultRowHeight="11.25" zeroHeight="false" outlineLevelRow="0" outlineLevelCol="0"/>
  <cols>
    <col collapsed="false" customWidth="true" hidden="false" outlineLevel="0" max="1" min="1" style="148" width="6.83"/>
    <col collapsed="false" customWidth="true" hidden="false" outlineLevel="0" max="2" min="2" style="148" width="74.16"/>
    <col collapsed="false" customWidth="true" hidden="false" outlineLevel="0" max="4" min="3" style="148" width="20.5"/>
    <col collapsed="false" customWidth="true" hidden="false" outlineLevel="0" max="8" min="5" style="148" width="15.5"/>
    <col collapsed="false" customWidth="true" hidden="false" outlineLevel="0" max="245" min="9" style="148" width="12.16"/>
    <col collapsed="false" customWidth="true" hidden="false" outlineLevel="0" max="246" min="246" style="148" width="6.83"/>
    <col collapsed="false" customWidth="true" hidden="false" outlineLevel="0" max="247" min="247" style="148" width="4.99"/>
    <col collapsed="false" customWidth="true" hidden="false" outlineLevel="0" max="248" min="248" style="148" width="5.99"/>
    <col collapsed="false" customWidth="true" hidden="false" outlineLevel="0" max="249" min="249" style="148" width="4.5"/>
    <col collapsed="false" customWidth="true" hidden="false" outlineLevel="0" max="250" min="250" style="148" width="5.99"/>
    <col collapsed="false" customWidth="true" hidden="false" outlineLevel="0" max="251" min="251" style="148" width="4.5"/>
    <col collapsed="false" customWidth="true" hidden="false" outlineLevel="0" max="252" min="252" style="148" width="5.99"/>
    <col collapsed="false" customWidth="true" hidden="false" outlineLevel="0" max="253" min="253" style="148" width="38.16"/>
    <col collapsed="false" customWidth="true" hidden="false" outlineLevel="0" max="254" min="254" style="148" width="6.83"/>
    <col collapsed="false" customWidth="true" hidden="false" outlineLevel="0" max="255" min="255" style="148" width="22.17"/>
    <col collapsed="false" customWidth="true" hidden="false" outlineLevel="0" max="256" min="256" style="148" width="4.5"/>
    <col collapsed="false" customWidth="true" hidden="false" outlineLevel="0" max="257" min="257" style="148" width="22.17"/>
    <col collapsed="false" customWidth="true" hidden="false" outlineLevel="0" max="258" min="258" style="148" width="12.16"/>
    <col collapsed="false" customWidth="true" hidden="false" outlineLevel="0" max="259" min="259" style="148" width="13.5"/>
    <col collapsed="false" customWidth="true" hidden="false" outlineLevel="0" max="260" min="260" style="148" width="15"/>
    <col collapsed="false" customWidth="true" hidden="false" outlineLevel="0" max="501" min="261" style="148" width="12.16"/>
    <col collapsed="false" customWidth="true" hidden="false" outlineLevel="0" max="502" min="502" style="148" width="6.83"/>
    <col collapsed="false" customWidth="true" hidden="false" outlineLevel="0" max="503" min="503" style="148" width="4.99"/>
    <col collapsed="false" customWidth="true" hidden="false" outlineLevel="0" max="504" min="504" style="148" width="5.99"/>
    <col collapsed="false" customWidth="true" hidden="false" outlineLevel="0" max="505" min="505" style="148" width="4.5"/>
    <col collapsed="false" customWidth="true" hidden="false" outlineLevel="0" max="506" min="506" style="148" width="5.99"/>
    <col collapsed="false" customWidth="true" hidden="false" outlineLevel="0" max="507" min="507" style="148" width="4.5"/>
    <col collapsed="false" customWidth="true" hidden="false" outlineLevel="0" max="508" min="508" style="148" width="5.99"/>
    <col collapsed="false" customWidth="true" hidden="false" outlineLevel="0" max="509" min="509" style="148" width="38.16"/>
    <col collapsed="false" customWidth="true" hidden="false" outlineLevel="0" max="510" min="510" style="148" width="6.83"/>
    <col collapsed="false" customWidth="true" hidden="false" outlineLevel="0" max="511" min="511" style="148" width="22.17"/>
    <col collapsed="false" customWidth="true" hidden="false" outlineLevel="0" max="512" min="512" style="148" width="4.5"/>
    <col collapsed="false" customWidth="true" hidden="false" outlineLevel="0" max="513" min="513" style="148" width="22.17"/>
    <col collapsed="false" customWidth="true" hidden="false" outlineLevel="0" max="514" min="514" style="148" width="12.16"/>
    <col collapsed="false" customWidth="true" hidden="false" outlineLevel="0" max="515" min="515" style="148" width="13.5"/>
    <col collapsed="false" customWidth="true" hidden="false" outlineLevel="0" max="516" min="516" style="148" width="15"/>
    <col collapsed="false" customWidth="true" hidden="false" outlineLevel="0" max="757" min="517" style="148" width="12.16"/>
    <col collapsed="false" customWidth="true" hidden="false" outlineLevel="0" max="758" min="758" style="148" width="6.83"/>
    <col collapsed="false" customWidth="true" hidden="false" outlineLevel="0" max="759" min="759" style="148" width="4.99"/>
    <col collapsed="false" customWidth="true" hidden="false" outlineLevel="0" max="760" min="760" style="148" width="5.99"/>
    <col collapsed="false" customWidth="true" hidden="false" outlineLevel="0" max="761" min="761" style="148" width="4.5"/>
    <col collapsed="false" customWidth="true" hidden="false" outlineLevel="0" max="762" min="762" style="148" width="5.99"/>
    <col collapsed="false" customWidth="true" hidden="false" outlineLevel="0" max="763" min="763" style="148" width="4.5"/>
    <col collapsed="false" customWidth="true" hidden="false" outlineLevel="0" max="764" min="764" style="148" width="5.99"/>
    <col collapsed="false" customWidth="true" hidden="false" outlineLevel="0" max="765" min="765" style="148" width="38.16"/>
    <col collapsed="false" customWidth="true" hidden="false" outlineLevel="0" max="766" min="766" style="148" width="6.83"/>
    <col collapsed="false" customWidth="true" hidden="false" outlineLevel="0" max="767" min="767" style="148" width="22.17"/>
    <col collapsed="false" customWidth="true" hidden="false" outlineLevel="0" max="768" min="768" style="148" width="4.5"/>
    <col collapsed="false" customWidth="true" hidden="false" outlineLevel="0" max="769" min="769" style="148" width="22.17"/>
    <col collapsed="false" customWidth="true" hidden="false" outlineLevel="0" max="770" min="770" style="148" width="12.16"/>
    <col collapsed="false" customWidth="true" hidden="false" outlineLevel="0" max="771" min="771" style="148" width="13.5"/>
    <col collapsed="false" customWidth="true" hidden="false" outlineLevel="0" max="772" min="772" style="148" width="15"/>
    <col collapsed="false" customWidth="true" hidden="false" outlineLevel="0" max="1013" min="773" style="148" width="12.16"/>
    <col collapsed="false" customWidth="true" hidden="false" outlineLevel="0" max="1014" min="1014" style="148" width="6.83"/>
    <col collapsed="false" customWidth="true" hidden="false" outlineLevel="0" max="1015" min="1015" style="148" width="4.99"/>
    <col collapsed="false" customWidth="true" hidden="false" outlineLevel="0" max="1016" min="1016" style="148" width="5.99"/>
    <col collapsed="false" customWidth="true" hidden="false" outlineLevel="0" max="1017" min="1017" style="148" width="4.5"/>
    <col collapsed="false" customWidth="true" hidden="false" outlineLevel="0" max="1018" min="1018" style="148" width="5.99"/>
    <col collapsed="false" customWidth="true" hidden="false" outlineLevel="0" max="1019" min="1019" style="148" width="4.5"/>
    <col collapsed="false" customWidth="true" hidden="false" outlineLevel="0" max="1020" min="1020" style="148" width="5.99"/>
    <col collapsed="false" customWidth="true" hidden="false" outlineLevel="0" max="1021" min="1021" style="148" width="38.16"/>
    <col collapsed="false" customWidth="true" hidden="false" outlineLevel="0" max="1022" min="1022" style="148" width="6.83"/>
    <col collapsed="false" customWidth="true" hidden="false" outlineLevel="0" max="1023" min="1023" style="148" width="22.17"/>
    <col collapsed="false" customWidth="true" hidden="false" outlineLevel="0" max="1025" min="1024" style="148" width="4.5"/>
  </cols>
  <sheetData>
    <row r="1" customFormat="false" ht="11.25" hidden="false" customHeight="false" outlineLevel="0" collapsed="false">
      <c r="A1" s="151"/>
      <c r="B1" s="179"/>
      <c r="C1" s="151"/>
      <c r="D1" s="151"/>
    </row>
    <row r="2" customFormat="false" ht="11.25" hidden="false" customHeight="false" outlineLevel="0" collapsed="false">
      <c r="A2" s="151"/>
      <c r="B2" s="179"/>
      <c r="C2" s="151"/>
      <c r="D2" s="151"/>
    </row>
    <row r="3" customFormat="false" ht="16.5" hidden="false" customHeight="false" outlineLevel="0" collapsed="false">
      <c r="A3" s="151"/>
      <c r="B3" s="152" t="s">
        <v>122</v>
      </c>
      <c r="C3" s="180"/>
      <c r="D3" s="180"/>
    </row>
    <row r="4" customFormat="false" ht="12.75" hidden="false" customHeight="false" outlineLevel="0" collapsed="false">
      <c r="A4" s="151"/>
      <c r="B4" s="154" t="s">
        <v>123</v>
      </c>
      <c r="C4" s="154"/>
      <c r="D4" s="154"/>
    </row>
    <row r="5" customFormat="false" ht="11.25" hidden="false" customHeight="false" outlineLevel="0" collapsed="false">
      <c r="A5" s="151"/>
      <c r="B5" s="181"/>
      <c r="C5" s="159" t="s">
        <v>80</v>
      </c>
      <c r="D5" s="159" t="s">
        <v>81</v>
      </c>
    </row>
    <row r="6" customFormat="false" ht="12" hidden="false" customHeight="false" outlineLevel="0" collapsed="false">
      <c r="A6" s="151"/>
      <c r="B6" s="181"/>
      <c r="C6" s="160" t="s">
        <v>82</v>
      </c>
      <c r="D6" s="160" t="s">
        <v>82</v>
      </c>
    </row>
    <row r="7" customFormat="false" ht="11.25" hidden="false" customHeight="false" outlineLevel="0" collapsed="false">
      <c r="A7" s="151"/>
      <c r="B7" s="182" t="s">
        <v>124</v>
      </c>
      <c r="C7" s="183"/>
      <c r="D7" s="183"/>
    </row>
    <row r="8" customFormat="false" ht="11.25" hidden="false" customHeight="false" outlineLevel="0" collapsed="false">
      <c r="A8" s="151"/>
      <c r="B8" s="184" t="s">
        <v>125</v>
      </c>
      <c r="C8" s="185"/>
      <c r="D8" s="185"/>
    </row>
    <row r="9" customFormat="false" ht="11.25" hidden="false" customHeight="false" outlineLevel="0" collapsed="false">
      <c r="A9" s="151"/>
      <c r="B9" s="184" t="s">
        <v>126</v>
      </c>
      <c r="C9" s="186"/>
      <c r="D9" s="186"/>
    </row>
    <row r="10" customFormat="false" ht="11.25" hidden="false" customHeight="false" outlineLevel="0" collapsed="false">
      <c r="A10" s="151"/>
      <c r="B10" s="184" t="s">
        <v>127</v>
      </c>
      <c r="C10" s="185"/>
      <c r="D10" s="185"/>
    </row>
    <row r="11" customFormat="false" ht="11.25" hidden="false" customHeight="false" outlineLevel="0" collapsed="false">
      <c r="A11" s="151"/>
      <c r="B11" s="184" t="s">
        <v>128</v>
      </c>
      <c r="C11" s="186"/>
      <c r="D11" s="186"/>
    </row>
    <row r="12" customFormat="false" ht="11.25" hidden="false" customHeight="false" outlineLevel="0" collapsed="false">
      <c r="A12" s="151"/>
      <c r="B12" s="184" t="s">
        <v>129</v>
      </c>
      <c r="C12" s="187"/>
      <c r="D12" s="187"/>
    </row>
    <row r="13" customFormat="false" ht="11.25" hidden="false" customHeight="false" outlineLevel="0" collapsed="false">
      <c r="A13" s="151"/>
      <c r="B13" s="188" t="s">
        <v>130</v>
      </c>
      <c r="C13" s="189"/>
      <c r="D13" s="189"/>
    </row>
    <row r="14" customFormat="false" ht="11.25" hidden="false" customHeight="false" outlineLevel="0" collapsed="false">
      <c r="A14" s="151"/>
      <c r="B14" s="188" t="s">
        <v>131</v>
      </c>
      <c r="C14" s="189"/>
      <c r="D14" s="189"/>
    </row>
    <row r="15" customFormat="false" ht="11.25" hidden="false" customHeight="false" outlineLevel="0" collapsed="false">
      <c r="A15" s="151"/>
      <c r="B15" s="184" t="s">
        <v>132</v>
      </c>
      <c r="C15" s="190" t="n">
        <f aca="false">SUM(C13:C14)</f>
        <v>0</v>
      </c>
      <c r="D15" s="190" t="n">
        <f aca="false">SUM(D13:D14)</f>
        <v>0</v>
      </c>
    </row>
    <row r="16" customFormat="false" ht="11.25" hidden="false" customHeight="false" outlineLevel="0" collapsed="false">
      <c r="A16" s="151"/>
      <c r="B16" s="184" t="s">
        <v>133</v>
      </c>
      <c r="C16" s="190" t="n">
        <f aca="false">+C8+C9+C10+C11+C15</f>
        <v>0</v>
      </c>
      <c r="D16" s="190" t="n">
        <f aca="false">+D8+D9+D10+D11+D15</f>
        <v>0</v>
      </c>
    </row>
    <row r="17" customFormat="false" ht="11.25" hidden="false" customHeight="false" outlineLevel="0" collapsed="false">
      <c r="A17" s="151"/>
      <c r="B17" s="184" t="s">
        <v>134</v>
      </c>
      <c r="C17" s="191"/>
      <c r="D17" s="191"/>
    </row>
    <row r="18" customFormat="false" ht="11.25" hidden="false" customHeight="false" outlineLevel="0" collapsed="false">
      <c r="A18" s="151"/>
      <c r="B18" s="184" t="s">
        <v>135</v>
      </c>
      <c r="C18" s="186"/>
      <c r="D18" s="186"/>
    </row>
    <row r="19" customFormat="false" ht="11.25" hidden="false" customHeight="false" outlineLevel="0" collapsed="false">
      <c r="A19" s="151"/>
      <c r="B19" s="184" t="s">
        <v>136</v>
      </c>
      <c r="C19" s="185"/>
      <c r="D19" s="185"/>
    </row>
    <row r="20" customFormat="false" ht="11.25" hidden="false" customHeight="false" outlineLevel="0" collapsed="false">
      <c r="A20" s="151"/>
      <c r="B20" s="184" t="s">
        <v>137</v>
      </c>
      <c r="C20" s="185"/>
      <c r="D20" s="185"/>
    </row>
    <row r="21" customFormat="false" ht="11.25" hidden="false" customHeight="false" outlineLevel="0" collapsed="false">
      <c r="A21" s="151"/>
      <c r="B21" s="184" t="s">
        <v>138</v>
      </c>
      <c r="C21" s="192"/>
      <c r="D21" s="192"/>
    </row>
    <row r="22" customFormat="false" ht="11.25" hidden="false" customHeight="false" outlineLevel="0" collapsed="false">
      <c r="A22" s="151"/>
      <c r="B22" s="188" t="s">
        <v>139</v>
      </c>
      <c r="C22" s="189"/>
      <c r="D22" s="189"/>
    </row>
    <row r="23" customFormat="false" ht="11.25" hidden="false" customHeight="false" outlineLevel="0" collapsed="false">
      <c r="A23" s="151"/>
      <c r="B23" s="188" t="s">
        <v>140</v>
      </c>
      <c r="C23" s="189"/>
      <c r="D23" s="189"/>
    </row>
    <row r="24" customFormat="false" ht="11.25" hidden="false" customHeight="false" outlineLevel="0" collapsed="false">
      <c r="A24" s="151"/>
      <c r="B24" s="188" t="s">
        <v>141</v>
      </c>
      <c r="C24" s="189"/>
      <c r="D24" s="189"/>
    </row>
    <row r="25" customFormat="false" ht="11.25" hidden="false" customHeight="false" outlineLevel="0" collapsed="false">
      <c r="A25" s="151"/>
      <c r="B25" s="188" t="s">
        <v>142</v>
      </c>
      <c r="C25" s="189"/>
      <c r="D25" s="189"/>
    </row>
    <row r="26" customFormat="false" ht="11.25" hidden="false" customHeight="false" outlineLevel="0" collapsed="false">
      <c r="A26" s="151"/>
      <c r="B26" s="188" t="s">
        <v>143</v>
      </c>
      <c r="C26" s="189"/>
      <c r="D26" s="189"/>
    </row>
    <row r="27" customFormat="false" ht="11.25" hidden="false" customHeight="false" outlineLevel="0" collapsed="false">
      <c r="A27" s="151"/>
      <c r="B27" s="184" t="s">
        <v>144</v>
      </c>
      <c r="C27" s="190" t="n">
        <f aca="false">SUM(C22:C26)</f>
        <v>0</v>
      </c>
      <c r="D27" s="190" t="n">
        <f aca="false">SUM(D22:D26)</f>
        <v>0</v>
      </c>
    </row>
    <row r="28" customFormat="false" ht="11.25" hidden="false" customHeight="false" outlineLevel="0" collapsed="false">
      <c r="A28" s="151"/>
      <c r="B28" s="184" t="s">
        <v>145</v>
      </c>
      <c r="C28" s="192"/>
      <c r="D28" s="192"/>
    </row>
    <row r="29" customFormat="false" ht="11.25" hidden="false" customHeight="false" outlineLevel="0" collapsed="false">
      <c r="A29" s="151"/>
      <c r="B29" s="188" t="s">
        <v>146</v>
      </c>
      <c r="C29" s="193"/>
      <c r="D29" s="193"/>
    </row>
    <row r="30" customFormat="false" ht="11.25" hidden="false" customHeight="false" outlineLevel="0" collapsed="false">
      <c r="A30" s="151"/>
      <c r="B30" s="188" t="s">
        <v>147</v>
      </c>
      <c r="C30" s="193"/>
      <c r="D30" s="193"/>
    </row>
    <row r="31" customFormat="false" ht="11.25" hidden="false" customHeight="false" outlineLevel="0" collapsed="false">
      <c r="A31" s="151"/>
      <c r="B31" s="188" t="s">
        <v>148</v>
      </c>
      <c r="C31" s="193"/>
      <c r="D31" s="193"/>
    </row>
    <row r="32" customFormat="false" ht="11.25" hidden="false" customHeight="false" outlineLevel="0" collapsed="false">
      <c r="A32" s="151"/>
      <c r="B32" s="188" t="s">
        <v>149</v>
      </c>
      <c r="C32" s="193"/>
      <c r="D32" s="193"/>
    </row>
    <row r="33" customFormat="false" ht="11.25" hidden="false" customHeight="false" outlineLevel="0" collapsed="false">
      <c r="A33" s="151"/>
      <c r="B33" s="184" t="s">
        <v>150</v>
      </c>
      <c r="C33" s="190" t="n">
        <f aca="false">SUM(C29:C32)</f>
        <v>0</v>
      </c>
      <c r="D33" s="190" t="n">
        <f aca="false">SUM(D29:D32)</f>
        <v>0</v>
      </c>
    </row>
    <row r="34" customFormat="false" ht="11.25" hidden="false" customHeight="false" outlineLevel="0" collapsed="false">
      <c r="A34" s="151"/>
      <c r="B34" s="184" t="s">
        <v>151</v>
      </c>
      <c r="C34" s="186"/>
      <c r="D34" s="186"/>
    </row>
    <row r="35" customFormat="false" ht="11.25" hidden="false" customHeight="false" outlineLevel="0" collapsed="false">
      <c r="A35" s="151"/>
      <c r="B35" s="184" t="s">
        <v>152</v>
      </c>
      <c r="C35" s="186"/>
      <c r="D35" s="186"/>
    </row>
    <row r="36" customFormat="false" ht="11.25" hidden="false" customHeight="false" outlineLevel="0" collapsed="false">
      <c r="A36" s="151"/>
      <c r="B36" s="184" t="s">
        <v>153</v>
      </c>
      <c r="C36" s="186"/>
      <c r="D36" s="186"/>
    </row>
    <row r="37" customFormat="false" ht="11.25" hidden="false" customHeight="false" outlineLevel="0" collapsed="false">
      <c r="A37" s="151"/>
      <c r="B37" s="184" t="s">
        <v>154</v>
      </c>
      <c r="C37" s="186"/>
      <c r="D37" s="186"/>
    </row>
    <row r="38" customFormat="false" ht="11.25" hidden="false" customHeight="false" outlineLevel="0" collapsed="false">
      <c r="A38" s="151"/>
      <c r="B38" s="184" t="s">
        <v>155</v>
      </c>
      <c r="C38" s="190" t="n">
        <f aca="false">+C18+C19+C20+C27+C33+C34+C35+C36+C37</f>
        <v>0</v>
      </c>
      <c r="D38" s="190" t="n">
        <f aca="false">+D18+D19+D20+D27+D33+D34+D35+D36+D37</f>
        <v>0</v>
      </c>
    </row>
    <row r="39" customFormat="false" ht="11.25" hidden="false" customHeight="false" outlineLevel="0" collapsed="false">
      <c r="A39" s="151"/>
      <c r="B39" s="194" t="s">
        <v>156</v>
      </c>
      <c r="C39" s="195" t="n">
        <f aca="false">+C16-C38</f>
        <v>0</v>
      </c>
      <c r="D39" s="195" t="n">
        <f aca="false">+D16-D38</f>
        <v>0</v>
      </c>
    </row>
    <row r="40" customFormat="false" ht="11.25" hidden="false" customHeight="false" outlineLevel="0" collapsed="false">
      <c r="A40" s="151"/>
      <c r="B40" s="184" t="s">
        <v>157</v>
      </c>
      <c r="C40" s="192"/>
      <c r="D40" s="192"/>
    </row>
    <row r="41" customFormat="false" ht="11.25" hidden="false" customHeight="false" outlineLevel="0" collapsed="false">
      <c r="A41" s="151"/>
      <c r="B41" s="184" t="s">
        <v>158</v>
      </c>
      <c r="C41" s="192"/>
      <c r="D41" s="192"/>
    </row>
    <row r="42" customFormat="false" ht="11.25" hidden="false" customHeight="false" outlineLevel="0" collapsed="false">
      <c r="A42" s="151"/>
      <c r="B42" s="188" t="s">
        <v>159</v>
      </c>
      <c r="C42" s="189"/>
      <c r="D42" s="189"/>
    </row>
    <row r="43" customFormat="false" ht="11.25" hidden="false" customHeight="false" outlineLevel="0" collapsed="false">
      <c r="A43" s="151"/>
      <c r="B43" s="188" t="s">
        <v>160</v>
      </c>
      <c r="C43" s="189"/>
      <c r="D43" s="189"/>
    </row>
    <row r="44" customFormat="false" ht="11.25" hidden="false" customHeight="false" outlineLevel="0" collapsed="false">
      <c r="A44" s="151"/>
      <c r="B44" s="188" t="s">
        <v>161</v>
      </c>
      <c r="C44" s="189"/>
      <c r="D44" s="189"/>
    </row>
    <row r="45" customFormat="false" ht="11.25" hidden="false" customHeight="false" outlineLevel="0" collapsed="false">
      <c r="A45" s="151"/>
      <c r="B45" s="184" t="s">
        <v>162</v>
      </c>
      <c r="C45" s="190" t="n">
        <f aca="false">SUM(C42:C44)</f>
        <v>0</v>
      </c>
      <c r="D45" s="190" t="n">
        <f aca="false">SUM(D42:D44)</f>
        <v>0</v>
      </c>
    </row>
    <row r="46" customFormat="false" ht="11.25" hidden="false" customHeight="false" outlineLevel="0" collapsed="false">
      <c r="A46" s="151"/>
      <c r="B46" s="184" t="s">
        <v>163</v>
      </c>
      <c r="C46" s="192"/>
      <c r="D46" s="192"/>
    </row>
    <row r="47" customFormat="false" ht="11.25" hidden="false" customHeight="false" outlineLevel="0" collapsed="false">
      <c r="A47" s="151"/>
      <c r="B47" s="196" t="s">
        <v>164</v>
      </c>
      <c r="C47" s="192"/>
      <c r="D47" s="192"/>
    </row>
    <row r="48" customFormat="false" ht="11.25" hidden="false" customHeight="false" outlineLevel="0" collapsed="false">
      <c r="A48" s="151"/>
      <c r="B48" s="188" t="s">
        <v>165</v>
      </c>
      <c r="C48" s="189"/>
      <c r="D48" s="189"/>
    </row>
    <row r="49" customFormat="false" ht="11.25" hidden="false" customHeight="false" outlineLevel="0" collapsed="false">
      <c r="A49" s="151"/>
      <c r="B49" s="188" t="s">
        <v>166</v>
      </c>
      <c r="C49" s="189"/>
      <c r="D49" s="189"/>
    </row>
    <row r="50" customFormat="false" ht="11.25" hidden="false" customHeight="false" outlineLevel="0" collapsed="false">
      <c r="A50" s="151"/>
      <c r="B50" s="188" t="s">
        <v>167</v>
      </c>
      <c r="C50" s="189"/>
      <c r="D50" s="189"/>
    </row>
    <row r="51" customFormat="false" ht="11.25" hidden="false" customHeight="false" outlineLevel="0" collapsed="false">
      <c r="A51" s="151"/>
      <c r="B51" s="188" t="s">
        <v>168</v>
      </c>
      <c r="C51" s="189"/>
      <c r="D51" s="189"/>
    </row>
    <row r="52" customFormat="false" ht="11.25" hidden="false" customHeight="false" outlineLevel="0" collapsed="false">
      <c r="A52" s="151"/>
      <c r="B52" s="196" t="s">
        <v>169</v>
      </c>
      <c r="C52" s="197"/>
      <c r="D52" s="197"/>
    </row>
    <row r="53" customFormat="false" ht="11.25" hidden="false" customHeight="false" outlineLevel="0" collapsed="false">
      <c r="A53" s="151"/>
      <c r="B53" s="196" t="s">
        <v>170</v>
      </c>
      <c r="C53" s="197"/>
      <c r="D53" s="197"/>
    </row>
    <row r="54" customFormat="false" ht="11.25" hidden="false" customHeight="false" outlineLevel="0" collapsed="false">
      <c r="A54" s="151"/>
      <c r="B54" s="196" t="s">
        <v>171</v>
      </c>
      <c r="C54" s="198"/>
      <c r="D54" s="198"/>
    </row>
    <row r="55" customFormat="false" ht="11.25" hidden="false" customHeight="false" outlineLevel="0" collapsed="false">
      <c r="A55" s="151"/>
      <c r="B55" s="188" t="s">
        <v>172</v>
      </c>
      <c r="C55" s="193"/>
      <c r="D55" s="193"/>
    </row>
    <row r="56" customFormat="false" ht="11.25" hidden="false" customHeight="false" outlineLevel="0" collapsed="false">
      <c r="A56" s="151"/>
      <c r="B56" s="188" t="s">
        <v>173</v>
      </c>
      <c r="C56" s="193"/>
      <c r="D56" s="193"/>
    </row>
    <row r="57" customFormat="false" ht="11.25" hidden="false" customHeight="false" outlineLevel="0" collapsed="false">
      <c r="A57" s="151"/>
      <c r="B57" s="188" t="s">
        <v>174</v>
      </c>
      <c r="C57" s="193"/>
      <c r="D57" s="193"/>
    </row>
    <row r="58" customFormat="false" ht="11.25" hidden="false" customHeight="false" outlineLevel="0" collapsed="false">
      <c r="A58" s="151"/>
      <c r="B58" s="188" t="s">
        <v>175</v>
      </c>
      <c r="C58" s="189"/>
      <c r="D58" s="189"/>
    </row>
    <row r="59" customFormat="false" ht="11.25" hidden="false" customHeight="false" outlineLevel="0" collapsed="false">
      <c r="A59" s="151"/>
      <c r="B59" s="184" t="s">
        <v>176</v>
      </c>
      <c r="C59" s="190" t="n">
        <f aca="false">SUM(C48:C58)</f>
        <v>0</v>
      </c>
      <c r="D59" s="190" t="n">
        <f aca="false">SUM(D48:D58)</f>
        <v>0</v>
      </c>
    </row>
    <row r="60" customFormat="false" ht="11.25" hidden="false" customHeight="false" outlineLevel="0" collapsed="false">
      <c r="A60" s="151"/>
      <c r="B60" s="184" t="s">
        <v>177</v>
      </c>
      <c r="C60" s="192"/>
      <c r="D60" s="192"/>
    </row>
    <row r="61" customFormat="false" ht="11.25" hidden="false" customHeight="false" outlineLevel="0" collapsed="false">
      <c r="A61" s="151"/>
      <c r="B61" s="196" t="s">
        <v>178</v>
      </c>
      <c r="C61" s="199"/>
      <c r="D61" s="199"/>
    </row>
    <row r="62" customFormat="false" ht="11.25" hidden="false" customHeight="false" outlineLevel="0" collapsed="false">
      <c r="A62" s="151"/>
      <c r="B62" s="196" t="s">
        <v>179</v>
      </c>
      <c r="C62" s="199"/>
      <c r="D62" s="199"/>
    </row>
    <row r="63" customFormat="false" ht="11.25" hidden="false" customHeight="false" outlineLevel="0" collapsed="false">
      <c r="A63" s="151"/>
      <c r="B63" s="196" t="s">
        <v>180</v>
      </c>
      <c r="C63" s="199"/>
      <c r="D63" s="199"/>
    </row>
    <row r="64" customFormat="false" ht="11.25" hidden="false" customHeight="false" outlineLevel="0" collapsed="false">
      <c r="A64" s="151"/>
      <c r="B64" s="196" t="s">
        <v>181</v>
      </c>
      <c r="C64" s="199"/>
      <c r="D64" s="199"/>
    </row>
    <row r="65" customFormat="false" ht="11.25" hidden="false" customHeight="false" outlineLevel="0" collapsed="false">
      <c r="A65" s="151"/>
      <c r="B65" s="184" t="s">
        <v>182</v>
      </c>
      <c r="C65" s="190" t="n">
        <f aca="false">SUM(C61:C64)</f>
        <v>0</v>
      </c>
      <c r="D65" s="190" t="n">
        <f aca="false">SUM(D61:D64)</f>
        <v>0</v>
      </c>
    </row>
    <row r="66" customFormat="false" ht="11.25" hidden="false" customHeight="false" outlineLevel="0" collapsed="false">
      <c r="A66" s="151"/>
      <c r="B66" s="200" t="s">
        <v>183</v>
      </c>
      <c r="C66" s="195" t="n">
        <f aca="false">+C45+C59-C65</f>
        <v>0</v>
      </c>
      <c r="D66" s="195" t="n">
        <f aca="false">+D45+D59-D65</f>
        <v>0</v>
      </c>
    </row>
    <row r="67" customFormat="false" ht="11.25" hidden="false" customHeight="false" outlineLevel="0" collapsed="false">
      <c r="A67" s="151"/>
      <c r="B67" s="200" t="s">
        <v>184</v>
      </c>
      <c r="C67" s="192"/>
      <c r="D67" s="192"/>
    </row>
    <row r="68" customFormat="false" ht="11.25" hidden="false" customHeight="false" outlineLevel="0" collapsed="false">
      <c r="A68" s="151"/>
      <c r="B68" s="184" t="s">
        <v>185</v>
      </c>
      <c r="C68" s="192"/>
      <c r="D68" s="192"/>
    </row>
    <row r="69" customFormat="false" ht="11.25" hidden="false" customHeight="false" outlineLevel="0" collapsed="false">
      <c r="A69" s="151"/>
      <c r="B69" s="196" t="s">
        <v>186</v>
      </c>
      <c r="C69" s="199"/>
      <c r="D69" s="199"/>
    </row>
    <row r="70" customFormat="false" ht="11.25" hidden="false" customHeight="false" outlineLevel="0" collapsed="false">
      <c r="A70" s="151"/>
      <c r="B70" s="196" t="s">
        <v>187</v>
      </c>
      <c r="C70" s="197"/>
      <c r="D70" s="197"/>
    </row>
    <row r="71" customFormat="false" ht="11.25" hidden="false" customHeight="false" outlineLevel="0" collapsed="false">
      <c r="A71" s="151"/>
      <c r="B71" s="196" t="s">
        <v>188</v>
      </c>
      <c r="C71" s="197"/>
      <c r="D71" s="197"/>
    </row>
    <row r="72" customFormat="false" ht="11.25" hidden="false" customHeight="false" outlineLevel="0" collapsed="false">
      <c r="A72" s="151"/>
      <c r="B72" s="201" t="s">
        <v>189</v>
      </c>
      <c r="C72" s="190" t="n">
        <f aca="false">SUM(C69:C71)</f>
        <v>0</v>
      </c>
      <c r="D72" s="190" t="n">
        <f aca="false">SUM(D69:D71)</f>
        <v>0</v>
      </c>
    </row>
    <row r="73" customFormat="false" ht="11.25" hidden="false" customHeight="false" outlineLevel="0" collapsed="false">
      <c r="A73" s="151"/>
      <c r="B73" s="184" t="s">
        <v>190</v>
      </c>
      <c r="C73" s="187"/>
      <c r="D73" s="187"/>
    </row>
    <row r="74" customFormat="false" ht="11.25" hidden="false" customHeight="false" outlineLevel="0" collapsed="false">
      <c r="A74" s="151"/>
      <c r="B74" s="196" t="s">
        <v>186</v>
      </c>
      <c r="C74" s="199"/>
      <c r="D74" s="199"/>
    </row>
    <row r="75" customFormat="false" ht="11.25" hidden="false" customHeight="false" outlineLevel="0" collapsed="false">
      <c r="A75" s="151"/>
      <c r="B75" s="196" t="s">
        <v>187</v>
      </c>
      <c r="C75" s="197"/>
      <c r="D75" s="197"/>
    </row>
    <row r="76" customFormat="false" ht="11.25" hidden="false" customHeight="false" outlineLevel="0" collapsed="false">
      <c r="A76" s="151"/>
      <c r="B76" s="196" t="s">
        <v>188</v>
      </c>
      <c r="C76" s="197"/>
      <c r="D76" s="197"/>
    </row>
    <row r="77" customFormat="false" ht="11.25" hidden="false" customHeight="false" outlineLevel="0" collapsed="false">
      <c r="A77" s="151"/>
      <c r="B77" s="201" t="s">
        <v>191</v>
      </c>
      <c r="C77" s="190" t="n">
        <f aca="false">SUM(C74:C76)</f>
        <v>0</v>
      </c>
      <c r="D77" s="190" t="n">
        <f aca="false">SUM(D74:D76)</f>
        <v>0</v>
      </c>
    </row>
    <row r="78" customFormat="false" ht="11.25" hidden="false" customHeight="false" outlineLevel="0" collapsed="false">
      <c r="A78" s="151"/>
      <c r="B78" s="200" t="s">
        <v>192</v>
      </c>
      <c r="C78" s="195" t="n">
        <f aca="false">C72-C77</f>
        <v>0</v>
      </c>
      <c r="D78" s="195" t="n">
        <f aca="false">D72-D77</f>
        <v>0</v>
      </c>
    </row>
    <row r="79" customFormat="false" ht="12.75" hidden="false" customHeight="false" outlineLevel="0" collapsed="false">
      <c r="B79" s="202" t="s">
        <v>193</v>
      </c>
      <c r="C79" s="203" t="n">
        <f aca="false">+C39+C66+C78</f>
        <v>0</v>
      </c>
      <c r="D79" s="203" t="n">
        <f aca="false">+D39+D66+D78</f>
        <v>0</v>
      </c>
    </row>
    <row r="80" customFormat="false" ht="11.25" hidden="false" customHeight="false" outlineLevel="0" collapsed="false">
      <c r="B80" s="184" t="s">
        <v>194</v>
      </c>
      <c r="C80" s="185" t="n">
        <f aca="false">0.45*C79</f>
        <v>0</v>
      </c>
      <c r="D80" s="185" t="n">
        <f aca="false">0.45*D79</f>
        <v>0</v>
      </c>
    </row>
    <row r="81" customFormat="false" ht="13.5" hidden="false" customHeight="false" outlineLevel="0" collapsed="false">
      <c r="A81" s="151"/>
      <c r="B81" s="204" t="s">
        <v>195</v>
      </c>
      <c r="C81" s="205" t="n">
        <f aca="false">+C79-C80</f>
        <v>0</v>
      </c>
      <c r="D81" s="205" t="n">
        <f aca="false">+D79-D80</f>
        <v>0</v>
      </c>
    </row>
    <row r="82" customFormat="false" ht="31.5" hidden="false" customHeight="true" outlineLevel="0" collapsed="false">
      <c r="A82" s="151"/>
      <c r="B82" s="206" t="s">
        <v>196</v>
      </c>
      <c r="C82" s="206"/>
      <c r="D82" s="207"/>
    </row>
    <row r="83" customFormat="false" ht="11.25" hidden="false" customHeight="false" outlineLevel="0" collapsed="false">
      <c r="A83" s="151"/>
      <c r="B83" s="208"/>
      <c r="C83" s="209"/>
      <c r="D83" s="210"/>
    </row>
  </sheetData>
  <sheetProtection algorithmName="SHA-512" hashValue="NmwclIGSSey+91YObTfMBou2NOi7ixKOZ3HdA0LE6clK1yoraS81mrpgwbS35oRXDoqeJluyhC0qtpBPvfFSfg==" saltValue="5V2HO87rz2t2C8Ko1HZhnw==" spinCount="100000" sheet="true" objects="true" scenarios="true"/>
  <mergeCells count="3">
    <mergeCell ref="B4:D4"/>
    <mergeCell ref="B5:B6"/>
    <mergeCell ref="B82:C82"/>
  </mergeCells>
  <conditionalFormatting sqref="D82">
    <cfRule type="containsText" priority="2" operator="containsText" aboveAverage="0" equalAverage="0" bottom="0" percent="0" rank="0" text="OK predisposto" dxfId="36">
      <formula>NOT(ISERROR(SEARCH("OK predisposto",D82)))</formula>
    </cfRule>
    <cfRule type="containsText" priority="3" operator="containsText" aboveAverage="0" equalAverage="0" bottom="0" percent="0" rank="0" text="Da predisporre" dxfId="37">
      <formula>NOT(ISERROR(SEARCH("Da predisporre",D82)))</formula>
    </cfRule>
  </conditionalFormatting>
  <dataValidations count="1">
    <dataValidation allowBlank="true" error="Selezionare &quot;OK predisposto&quot; dopo aver riportato i valori in tabella." errorTitle="Valore non valido" operator="between" showDropDown="false" showErrorMessage="true" showInputMessage="true" sqref="D82" type="list">
      <formula1>Elenco!$T$6</formula1>
      <formula2>0</formula2>
    </dataValidation>
  </dataValidations>
  <printOptions headings="false" gridLines="false" gridLinesSet="true" horizontalCentered="true" verticalCentered="true"/>
  <pageMargins left="0.196527777777778" right="0.196527777777778" top="0.196527777777778" bottom="0.196527777777778" header="0.511805555555555" footer="0.511805555555555"/>
  <pageSetup paperSize="9" scale="75" firstPageNumber="3" fitToWidth="1" fitToHeight="1" pageOrder="downThenOver" orientation="portrait" blackAndWhite="false" draft="false" cellComments="none" useFirstPageNumber="true" horizontalDpi="300" verticalDpi="300" copies="1"/>
  <headerFooter differentFirst="false" differentOddEven="false">
    <oddHeader/>
    <oddFooter/>
  </headerFooter>
</worksheet>
</file>

<file path=xl/worksheets/sheet6.xml><?xml version="1.0" encoding="utf-8"?>
<worksheet xmlns="http://schemas.openxmlformats.org/spreadsheetml/2006/main" xmlns:r="http://schemas.openxmlformats.org/officeDocument/2006/relationships">
  <sheetPr filterMode="false">
    <pageSetUpPr fitToPage="false"/>
  </sheetPr>
  <dimension ref="B2:E28"/>
  <sheetViews>
    <sheetView showFormulas="false" showGridLines="false" showRowColHeaders="true" showZeros="true" rightToLeft="false" tabSelected="false" showOutlineSymbols="true" defaultGridColor="true" view="pageBreakPreview" topLeftCell="A2" colorId="64" zoomScale="170" zoomScaleNormal="100" zoomScalePageLayoutView="170" workbookViewId="0">
      <selection pane="topLeft" activeCell="B6" activeCellId="0" sqref="B6"/>
    </sheetView>
  </sheetViews>
  <sheetFormatPr defaultRowHeight="11.25" zeroHeight="false" outlineLevelRow="0" outlineLevelCol="0"/>
  <cols>
    <col collapsed="false" customWidth="true" hidden="false" outlineLevel="0" max="1" min="1" style="0" width="8.92"/>
    <col collapsed="false" customWidth="true" hidden="false" outlineLevel="0" max="2" min="2" style="0" width="62.15"/>
    <col collapsed="false" customWidth="true" hidden="false" outlineLevel="0" max="3" min="3" style="0" width="14.5"/>
    <col collapsed="false" customWidth="true" hidden="false" outlineLevel="0" max="4" min="4" style="0" width="43.5"/>
    <col collapsed="false" customWidth="true" hidden="false" outlineLevel="0" max="5" min="5" style="0" width="14.5"/>
    <col collapsed="false" customWidth="true" hidden="false" outlineLevel="0" max="6" min="6" style="0" width="8.92"/>
    <col collapsed="false" customWidth="true" hidden="false" outlineLevel="0" max="7" min="7" style="0" width="12.16"/>
    <col collapsed="false" customWidth="true" hidden="false" outlineLevel="0" max="8" min="8" style="0" width="13.5"/>
    <col collapsed="false" customWidth="true" hidden="false" outlineLevel="0" max="1025" min="9" style="0" width="8.92"/>
  </cols>
  <sheetData>
    <row r="2" customFormat="false" ht="18.75" hidden="false" customHeight="false" outlineLevel="0" collapsed="false">
      <c r="B2" s="211" t="s">
        <v>197</v>
      </c>
      <c r="C2" s="211"/>
      <c r="D2" s="211"/>
      <c r="E2" s="211"/>
    </row>
    <row r="3" customFormat="false" ht="43.15" hidden="false" customHeight="true" outlineLevel="0" collapsed="false">
      <c r="B3" s="212" t="s">
        <v>198</v>
      </c>
      <c r="C3" s="213" t="s">
        <v>199</v>
      </c>
      <c r="D3" s="214" t="s">
        <v>200</v>
      </c>
      <c r="E3" s="215" t="s">
        <v>199</v>
      </c>
    </row>
    <row r="4" customFormat="false" ht="12" hidden="false" customHeight="false" outlineLevel="0" collapsed="false">
      <c r="B4" s="212"/>
      <c r="C4" s="216" t="s">
        <v>45</v>
      </c>
      <c r="D4" s="214"/>
      <c r="E4" s="217" t="s">
        <v>45</v>
      </c>
    </row>
    <row r="5" customFormat="false" ht="12" hidden="false" customHeight="true" outlineLevel="0" collapsed="false">
      <c r="B5" s="218" t="s">
        <v>201</v>
      </c>
      <c r="C5" s="219" t="n">
        <f aca="false">'1-Impresa_1'!H12</f>
        <v>0</v>
      </c>
      <c r="D5" s="218" t="s">
        <v>202</v>
      </c>
      <c r="E5" s="220"/>
    </row>
    <row r="6" customFormat="false" ht="12" hidden="false" customHeight="true" outlineLevel="0" collapsed="false">
      <c r="B6" s="221" t="s">
        <v>203</v>
      </c>
      <c r="C6" s="222" t="n">
        <f aca="false">+'1-Impresa_1'!I12</f>
        <v>0</v>
      </c>
      <c r="D6" s="221" t="s">
        <v>204</v>
      </c>
      <c r="E6" s="222" t="str">
        <f aca="false">'1-Impresa_1'!K72</f>
        <v/>
      </c>
    </row>
    <row r="7" customFormat="false" ht="12" hidden="false" customHeight="true" outlineLevel="0" collapsed="false">
      <c r="B7" s="221"/>
      <c r="C7" s="222"/>
      <c r="D7" s="221"/>
      <c r="E7" s="222"/>
    </row>
    <row r="8" customFormat="false" ht="12" hidden="false" customHeight="true" outlineLevel="0" collapsed="false">
      <c r="B8" s="223" t="s">
        <v>205</v>
      </c>
      <c r="C8" s="224"/>
      <c r="D8" s="221" t="s">
        <v>206</v>
      </c>
      <c r="E8" s="224"/>
    </row>
    <row r="9" customFormat="false" ht="12" hidden="false" customHeight="true" outlineLevel="0" collapsed="false">
      <c r="B9" s="124"/>
      <c r="C9" s="224"/>
      <c r="D9" s="221" t="s">
        <v>207</v>
      </c>
      <c r="E9" s="224"/>
    </row>
    <row r="10" customFormat="false" ht="12" hidden="false" customHeight="true" outlineLevel="0" collapsed="false">
      <c r="B10" s="225"/>
      <c r="C10" s="224"/>
      <c r="D10" s="225" t="s">
        <v>208</v>
      </c>
      <c r="E10" s="224"/>
    </row>
    <row r="11" customFormat="false" ht="12" hidden="false" customHeight="true" outlineLevel="0" collapsed="false">
      <c r="B11" s="226"/>
      <c r="C11" s="227"/>
      <c r="D11" s="226" t="s">
        <v>208</v>
      </c>
      <c r="E11" s="227"/>
    </row>
    <row r="12" customFormat="false" ht="12" hidden="false" customHeight="true" outlineLevel="0" collapsed="false">
      <c r="B12" s="228" t="s">
        <v>209</v>
      </c>
      <c r="C12" s="229" t="n">
        <f aca="false">SUM(C5:C11)</f>
        <v>0</v>
      </c>
      <c r="D12" s="228" t="s">
        <v>210</v>
      </c>
      <c r="E12" s="229" t="n">
        <f aca="false">SUM(E5:E11)</f>
        <v>0</v>
      </c>
    </row>
    <row r="13" customFormat="false" ht="30" hidden="false" customHeight="true" outlineLevel="0" collapsed="false">
      <c r="B13" s="230" t="s">
        <v>211</v>
      </c>
      <c r="C13" s="230"/>
      <c r="D13" s="230"/>
      <c r="E13" s="230"/>
    </row>
    <row r="14" customFormat="false" ht="12" hidden="false" customHeight="false" outlineLevel="0" collapsed="false">
      <c r="B14" s="231" t="str">
        <f aca="false">IF(AND(C12&gt;0,E12&gt;0,E5&gt;0,C8&gt;0,(C12&lt;=E12)),"OK","CHECK")</f>
        <v>CHECK</v>
      </c>
      <c r="C14" s="232"/>
      <c r="D14" s="232"/>
      <c r="E14" s="232"/>
    </row>
    <row r="15" customFormat="false" ht="11.25" hidden="false" customHeight="false" outlineLevel="0" collapsed="false">
      <c r="B15" s="232"/>
      <c r="C15" s="232"/>
      <c r="D15" s="232"/>
      <c r="E15" s="232"/>
    </row>
    <row r="16" customFormat="false" ht="11.25" hidden="false" customHeight="false" outlineLevel="0" collapsed="false">
      <c r="B16" s="232"/>
      <c r="C16" s="232"/>
      <c r="D16" s="232"/>
      <c r="E16" s="232"/>
    </row>
    <row r="17" customFormat="false" ht="11.25" hidden="false" customHeight="false" outlineLevel="0" collapsed="false">
      <c r="B17" s="232"/>
      <c r="C17" s="232"/>
      <c r="D17" s="232"/>
      <c r="E17" s="232"/>
    </row>
    <row r="18" customFormat="false" ht="12" hidden="false" customHeight="false" outlineLevel="0" collapsed="false">
      <c r="B18" s="232"/>
      <c r="C18" s="232"/>
      <c r="D18" s="232"/>
      <c r="E18" s="232"/>
    </row>
    <row r="19" customFormat="false" ht="90" hidden="false" customHeight="true" outlineLevel="0" collapsed="false">
      <c r="B19" s="233" t="s">
        <v>212</v>
      </c>
      <c r="C19" s="233"/>
      <c r="D19" s="233"/>
      <c r="E19" s="233"/>
    </row>
    <row r="20" customFormat="false" ht="11.25" hidden="false" customHeight="false" outlineLevel="0" collapsed="false">
      <c r="B20" s="234"/>
      <c r="E20" s="235"/>
    </row>
    <row r="21" customFormat="false" ht="11.25" hidden="false" customHeight="false" outlineLevel="0" collapsed="false">
      <c r="B21" s="236" t="s">
        <v>213</v>
      </c>
      <c r="C21" s="236"/>
      <c r="D21" s="236"/>
      <c r="E21" s="235"/>
    </row>
    <row r="22" customFormat="false" ht="11.25" hidden="false" customHeight="false" outlineLevel="0" collapsed="false">
      <c r="B22" s="237"/>
      <c r="C22" s="237"/>
      <c r="D22" s="237"/>
      <c r="E22" s="235"/>
    </row>
    <row r="23" customFormat="false" ht="11.25" hidden="false" customHeight="false" outlineLevel="0" collapsed="false">
      <c r="B23" s="234"/>
      <c r="E23" s="235"/>
    </row>
    <row r="24" customFormat="false" ht="11.25" hidden="false" customHeight="false" outlineLevel="0" collapsed="false">
      <c r="B24" s="234"/>
      <c r="E24" s="235"/>
    </row>
    <row r="25" customFormat="false" ht="12.75" hidden="false" customHeight="false" outlineLevel="0" collapsed="false">
      <c r="B25" s="236" t="s">
        <v>214</v>
      </c>
      <c r="C25" s="236"/>
      <c r="D25" s="236"/>
      <c r="E25" s="235"/>
    </row>
    <row r="26" customFormat="false" ht="18.75" hidden="false" customHeight="true" outlineLevel="0" collapsed="false">
      <c r="B26" s="238"/>
      <c r="C26" s="239"/>
      <c r="D26" s="239"/>
      <c r="E26" s="240"/>
    </row>
    <row r="27" customFormat="false" ht="12" hidden="false" customHeight="false" outlineLevel="0" collapsed="false">
      <c r="B27" s="232"/>
      <c r="C27" s="232"/>
      <c r="D27" s="232"/>
      <c r="E27" s="232"/>
    </row>
    <row r="28" customFormat="false" ht="25.5" hidden="false" customHeight="true" outlineLevel="0" collapsed="false">
      <c r="B28" s="230" t="s">
        <v>215</v>
      </c>
      <c r="C28" s="230"/>
      <c r="D28" s="230"/>
      <c r="E28" s="230"/>
    </row>
  </sheetData>
  <sheetProtection algorithmName="SHA-512" hashValue="cE9qDXt7O95yA2IqTkt5dpTUXWiiHDbZWCs7ejrmUGHucObOMsmQv4NeAOK+2xvrS5rIRRLHmUNrer5yfgLtaw==" saltValue="VdhOA+NC1vM/Y8rk36C50w==" spinCount="100000" sheet="true" objects="true" scenarios="true"/>
  <mergeCells count="13">
    <mergeCell ref="B2:E2"/>
    <mergeCell ref="B3:B4"/>
    <mergeCell ref="D3:D4"/>
    <mergeCell ref="B6:B7"/>
    <mergeCell ref="C6:C7"/>
    <mergeCell ref="D6:D7"/>
    <mergeCell ref="E6:E7"/>
    <mergeCell ref="B13:E13"/>
    <mergeCell ref="B19:E19"/>
    <mergeCell ref="B21:D21"/>
    <mergeCell ref="B22:D22"/>
    <mergeCell ref="B25:D25"/>
    <mergeCell ref="B28:E28"/>
  </mergeCells>
  <conditionalFormatting sqref="B14">
    <cfRule type="containsText" priority="2" operator="containsText" aboveAverage="0" equalAverage="0" bottom="0" percent="0" rank="0" text="CHECK" dxfId="38">
      <formula>NOT(ISERROR(SEARCH("CHECK",B14)))</formula>
    </cfRule>
    <cfRule type="containsText" priority="3" operator="containsText" aboveAverage="0" equalAverage="0" bottom="0" percent="0" rank="0" text="OK" dxfId="39">
      <formula>NOT(ISERROR(SEARCH("OK",B14)))</formula>
    </cfRule>
  </conditionalFormatting>
  <printOptions headings="false" gridLines="false" gridLinesSet="true" horizontalCentered="true" verticalCentered="true"/>
  <pageMargins left="0.708333333333333" right="0.708333333333333" top="0.747916666666667" bottom="0.747916666666667" header="0.511805555555555" footer="0.511805555555555"/>
  <pageSetup paperSize="9" scale="100" firstPageNumber="0" fitToWidth="1" fitToHeight="1" pageOrder="downThenOver" orientation="landscape" blackAndWhite="false" draft="false" cellComments="none" useFirstPageNumber="false" horizontalDpi="300" verticalDpi="300" copies="1"/>
  <headerFooter differentFirst="false" differentOddEven="false">
    <oddHeader/>
    <oddFooter/>
  </headerFooter>
</worksheet>
</file>

<file path=xl/worksheets/sheet7.xml><?xml version="1.0" encoding="utf-8"?>
<worksheet xmlns="http://schemas.openxmlformats.org/spreadsheetml/2006/main" xmlns:r="http://schemas.openxmlformats.org/officeDocument/2006/relationships">
  <sheetPr filterMode="false">
    <pageSetUpPr fitToPage="false"/>
  </sheetPr>
  <dimension ref="A1"/>
  <sheetViews>
    <sheetView showFormulas="false" showGridLines="true" showRowColHeaders="true" showZeros="true" rightToLeft="false" tabSelected="false" showOutlineSymbols="true" defaultGridColor="true" view="pageBreakPreview" topLeftCell="A1" colorId="64" zoomScale="100" zoomScaleNormal="100" zoomScalePageLayoutView="100" workbookViewId="0">
      <selection pane="topLeft" activeCell="A1" activeCellId="0" sqref="A1"/>
    </sheetView>
  </sheetViews>
  <sheetFormatPr defaultRowHeight="11.25" zeroHeight="false" outlineLevelRow="0" outlineLevelCol="0"/>
  <cols>
    <col collapsed="false" customWidth="true" hidden="false" outlineLevel="0" max="1025" min="1" style="0" width="8.92"/>
  </cols>
  <sheetData/>
  <printOptions headings="false" gridLines="false" gridLinesSet="true" horizontalCentered="false" verticalCentered="false"/>
  <pageMargins left="0.7" right="0.7" top="0.75" bottom="0.75"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xl/worksheets/sheet8.xml><?xml version="1.0" encoding="utf-8"?>
<worksheet xmlns="http://schemas.openxmlformats.org/spreadsheetml/2006/main" xmlns:r="http://schemas.openxmlformats.org/officeDocument/2006/relationships">
  <sheetPr filterMode="false">
    <pageSetUpPr fitToPage="false"/>
  </sheetPr>
  <dimension ref="A1"/>
  <sheetViews>
    <sheetView showFormulas="false" showGridLines="true" showRowColHeaders="true" showZeros="true" rightToLeft="false" tabSelected="false" showOutlineSymbols="true" defaultGridColor="true" view="pageBreakPreview" topLeftCell="A1" colorId="64" zoomScale="100" zoomScaleNormal="100" zoomScalePageLayoutView="100" workbookViewId="0">
      <selection pane="topLeft" activeCell="A1" activeCellId="0" sqref="A1"/>
    </sheetView>
  </sheetViews>
  <sheetFormatPr defaultRowHeight="11.25" zeroHeight="false" outlineLevelRow="0" outlineLevelCol="0"/>
  <cols>
    <col collapsed="false" customWidth="true" hidden="false" outlineLevel="0" max="1025" min="1" style="0" width="8.92"/>
  </cols>
  <sheetData/>
  <printOptions headings="false" gridLines="false" gridLinesSet="true" horizontalCentered="false" verticalCentered="false"/>
  <pageMargins left="0.7" right="0.7" top="0.75" bottom="0.75"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xl/worksheets/sheet9.xml><?xml version="1.0" encoding="utf-8"?>
<worksheet xmlns="http://schemas.openxmlformats.org/spreadsheetml/2006/main" xmlns:r="http://schemas.openxmlformats.org/officeDocument/2006/relationships">
  <sheetPr filterMode="false">
    <pageSetUpPr fitToPage="false"/>
  </sheetPr>
  <dimension ref="A1"/>
  <sheetViews>
    <sheetView showFormulas="false" showGridLines="true" showRowColHeaders="true" showZeros="true" rightToLeft="false" tabSelected="false" showOutlineSymbols="true" defaultGridColor="true" view="pageBreakPreview" topLeftCell="A1" colorId="64" zoomScale="100" zoomScaleNormal="100" zoomScalePageLayoutView="100" workbookViewId="0">
      <selection pane="topLeft" activeCell="A1" activeCellId="0" sqref="A1"/>
    </sheetView>
  </sheetViews>
  <sheetFormatPr defaultRowHeight="11.25" zeroHeight="false" outlineLevelRow="0" outlineLevelCol="0"/>
  <cols>
    <col collapsed="false" customWidth="true" hidden="false" outlineLevel="0" max="1025" min="1" style="0" width="8.92"/>
  </cols>
  <sheetData/>
  <printOptions headings="false" gridLines="false" gridLinesSet="true" horizontalCentered="false" verticalCentered="false"/>
  <pageMargins left="0.7" right="0.7" top="0.75" bottom="0.75"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docProps/app.xml><?xml version="1.0" encoding="utf-8"?>
<Properties xmlns="http://schemas.openxmlformats.org/officeDocument/2006/extended-properties" xmlns:vt="http://schemas.openxmlformats.org/officeDocument/2006/docPropsVTypes">
  <Template/>
  <TotalTime>0</TotalTime>
  <Application>LibreOffice/6.1.5.2$Windows_X86_64 LibreOffice_project/90f8dcf33c87b3705e78202e3df5142b201bd805</Applicat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2018-06-11T10:16:31Z</dcterms:created>
  <dc:creator>Salvuccio</dc:creator>
  <dc:description/>
  <dc:language>it-IT</dc:language>
  <cp:lastModifiedBy>Luciano Raso</cp:lastModifiedBy>
  <cp:lastPrinted>2019-02-11T15:24:42Z</cp:lastPrinted>
  <dcterms:modified xsi:type="dcterms:W3CDTF">2019-04-01T11:05:46Z</dcterms:modified>
  <cp:revision>0</cp:revision>
  <dc:subject/>
  <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DocSecurity">
    <vt:i4>0</vt:i4>
  </property>
  <property fmtid="{D5CDD505-2E9C-101B-9397-08002B2CF9AE}" pid="4" name="HyperlinksChanged">
    <vt:bool>0</vt:bool>
  </property>
  <property fmtid="{D5CDD505-2E9C-101B-9397-08002B2CF9AE}" pid="5" name="LinksUpToDate">
    <vt:bool>0</vt:bool>
  </property>
  <property fmtid="{D5CDD505-2E9C-101B-9397-08002B2CF9AE}" pid="6" name="ScaleCrop">
    <vt:bool>0</vt:bool>
  </property>
  <property fmtid="{D5CDD505-2E9C-101B-9397-08002B2CF9AE}" pid="7" name="ShareDoc">
    <vt:bool>0</vt:bool>
  </property>
</Properties>
</file>